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BFTmanacc\P - Child Health NISTAR &amp; MDGS Directorate\P14 Theatres, PICU &amp; Surg\Neurology\"/>
    </mc:Choice>
  </mc:AlternateContent>
  <xr:revisionPtr revIDLastSave="0" documentId="13_ncr:1_{F891C682-B563-4EF4-AE3B-1CF9D2179B5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ummary" sheetId="7" r:id="rId1"/>
    <sheet name="Pay2526" sheetId="1" r:id="rId2"/>
    <sheet name="Pay2425" sheetId="2" r:id="rId3"/>
    <sheet name="Pay2324" sheetId="3" r:id="rId4"/>
    <sheet name="Pay2223" sheetId="8" r:id="rId5"/>
    <sheet name="G&amp;S2526" sheetId="4" r:id="rId6"/>
    <sheet name="G&amp;S2425" sheetId="5" r:id="rId7"/>
    <sheet name="G&amp;S2324" sheetId="6" r:id="rId8"/>
    <sheet name="G&amp;S2223" sheetId="9" r:id="rId9"/>
  </sheets>
  <definedNames>
    <definedName name="_xlnm.Print_Titles" localSheetId="0">Summary!$4:$4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7" l="1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22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5" i="7"/>
  <c r="G57" i="7"/>
  <c r="F57" i="7"/>
  <c r="E57" i="7"/>
  <c r="G56" i="7"/>
  <c r="F56" i="7"/>
  <c r="E56" i="7"/>
  <c r="G55" i="7"/>
  <c r="F55" i="7"/>
  <c r="E55" i="7"/>
  <c r="G54" i="7"/>
  <c r="F54" i="7"/>
  <c r="E54" i="7"/>
  <c r="G53" i="7"/>
  <c r="F53" i="7"/>
  <c r="E53" i="7"/>
  <c r="G52" i="7"/>
  <c r="F52" i="7"/>
  <c r="E52" i="7"/>
  <c r="G51" i="7"/>
  <c r="F51" i="7"/>
  <c r="E51" i="7"/>
  <c r="G50" i="7"/>
  <c r="F50" i="7"/>
  <c r="E50" i="7"/>
  <c r="G49" i="7"/>
  <c r="F49" i="7"/>
  <c r="E49" i="7"/>
  <c r="G48" i="7"/>
  <c r="F48" i="7"/>
  <c r="E48" i="7"/>
  <c r="G47" i="7"/>
  <c r="F47" i="7"/>
  <c r="E47" i="7"/>
  <c r="G46" i="7"/>
  <c r="F46" i="7"/>
  <c r="E46" i="7"/>
  <c r="G45" i="7"/>
  <c r="F45" i="7"/>
  <c r="E45" i="7"/>
  <c r="G44" i="7"/>
  <c r="F44" i="7"/>
  <c r="E44" i="7"/>
  <c r="G43" i="7"/>
  <c r="F43" i="7"/>
  <c r="E43" i="7"/>
  <c r="G42" i="7"/>
  <c r="F42" i="7"/>
  <c r="E42" i="7"/>
  <c r="G41" i="7"/>
  <c r="F41" i="7"/>
  <c r="E41" i="7"/>
  <c r="G40" i="7"/>
  <c r="F40" i="7"/>
  <c r="E40" i="7"/>
  <c r="G39" i="7"/>
  <c r="F39" i="7"/>
  <c r="E39" i="7"/>
  <c r="G38" i="7"/>
  <c r="F38" i="7"/>
  <c r="E38" i="7"/>
  <c r="G37" i="7"/>
  <c r="F37" i="7"/>
  <c r="E37" i="7"/>
  <c r="G36" i="7"/>
  <c r="F36" i="7"/>
  <c r="E36" i="7"/>
  <c r="G35" i="7"/>
  <c r="F35" i="7"/>
  <c r="E35" i="7"/>
  <c r="G34" i="7"/>
  <c r="F34" i="7"/>
  <c r="E34" i="7"/>
  <c r="G33" i="7"/>
  <c r="F33" i="7"/>
  <c r="E33" i="7"/>
  <c r="G32" i="7"/>
  <c r="F32" i="7"/>
  <c r="E32" i="7"/>
  <c r="G31" i="7"/>
  <c r="F31" i="7"/>
  <c r="E31" i="7"/>
  <c r="G30" i="7"/>
  <c r="F30" i="7"/>
  <c r="E30" i="7"/>
  <c r="G29" i="7"/>
  <c r="F29" i="7"/>
  <c r="E29" i="7"/>
  <c r="G28" i="7"/>
  <c r="F28" i="7"/>
  <c r="E28" i="7"/>
  <c r="G27" i="7"/>
  <c r="F27" i="7"/>
  <c r="E27" i="7"/>
  <c r="G26" i="7"/>
  <c r="F26" i="7"/>
  <c r="E26" i="7"/>
  <c r="G25" i="7"/>
  <c r="F25" i="7"/>
  <c r="E25" i="7"/>
  <c r="G24" i="7"/>
  <c r="F24" i="7"/>
  <c r="E24" i="7"/>
  <c r="G23" i="7"/>
  <c r="F23" i="7"/>
  <c r="E23" i="7"/>
  <c r="G22" i="7"/>
  <c r="F22" i="7"/>
  <c r="E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46" i="7"/>
  <c r="B47" i="7"/>
  <c r="B48" i="7"/>
  <c r="B49" i="7"/>
  <c r="B50" i="7"/>
  <c r="B51" i="7"/>
  <c r="B52" i="7"/>
  <c r="B53" i="7"/>
  <c r="B54" i="7"/>
  <c r="B55" i="7"/>
  <c r="B56" i="7"/>
  <c r="B57" i="7"/>
  <c r="B22" i="7"/>
  <c r="B6" i="7"/>
  <c r="B7" i="7"/>
  <c r="B8" i="7"/>
  <c r="B9" i="7"/>
  <c r="B10" i="7"/>
  <c r="B11" i="7"/>
  <c r="B12" i="7"/>
  <c r="B13" i="7"/>
  <c r="B14" i="7"/>
  <c r="B15" i="7"/>
  <c r="B16" i="7"/>
  <c r="B17" i="7"/>
  <c r="B18" i="7"/>
  <c r="B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5" i="7"/>
  <c r="D58" i="7" l="1"/>
  <c r="D19" i="7"/>
  <c r="D60" i="7" s="1"/>
  <c r="F19" i="7"/>
  <c r="F58" i="7"/>
  <c r="E58" i="7"/>
  <c r="G58" i="7"/>
  <c r="G19" i="7"/>
  <c r="G60" i="7" s="1"/>
  <c r="E19" i="7"/>
  <c r="E60" i="7" s="1"/>
  <c r="F60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Collaborative Planning</author>
  </authors>
  <commentList>
    <comment ref="M10" authorId="0" shapeId="0" xr:uid="{923CAE59-5190-4EA5-871F-C7209C61DD2E}">
      <text>
        <r>
          <rPr>
            <sz val="11"/>
            <color indexed="8"/>
            <rFont val="Aptos Narrow"/>
            <family val="2"/>
            <scheme val="minor"/>
          </rPr>
          <t>mburn023 : 2025-04-23 12:22:10.512132
disposable electrodes required</t>
        </r>
      </text>
    </comment>
  </commentList>
</comments>
</file>

<file path=xl/sharedStrings.xml><?xml version="1.0" encoding="utf-8"?>
<sst xmlns="http://schemas.openxmlformats.org/spreadsheetml/2006/main" count="670" uniqueCount="141">
  <si>
    <t>Full Cube - Full cube data</t>
  </si>
  <si>
    <t>A1P320 - PAEDS NEUROLOGY / EEG</t>
  </si>
  <si>
    <t>MODEL_A-act-1 - .</t>
  </si>
  <si>
    <t>4APAY000 - STAFF COSTS</t>
  </si>
  <si>
    <t>/FY25/12 - March</t>
  </si>
  <si>
    <t>S2</t>
  </si>
  <si>
    <t>CURRENT PERIOD</t>
  </si>
  <si>
    <t>YTD</t>
  </si>
  <si>
    <t>WHOLE TIME EQUIVALENT</t>
  </si>
  <si>
    <t>FULL
ALLOCATION</t>
  </si>
  <si>
    <t>FULL
NOTE</t>
  </si>
  <si>
    <t>COMMENTS</t>
  </si>
  <si>
    <t>BUDGET</t>
  </si>
  <si>
    <t>ACTUALS</t>
  </si>
  <si>
    <t>VARIANCE</t>
  </si>
  <si>
    <t>FSL</t>
  </si>
  <si>
    <t>WTE</t>
  </si>
  <si>
    <t>VAR</t>
  </si>
  <si>
    <t xml:space="preserve">                        A1P320</t>
  </si>
  <si>
    <t>PAEDS NEUROLOGY / EEG</t>
  </si>
  <si>
    <t/>
  </si>
  <si>
    <t xml:space="preserve">                           100A2104</t>
  </si>
  <si>
    <t>CONSULTANT AGENCY</t>
  </si>
  <si>
    <t xml:space="preserve">                           100A3004</t>
  </si>
  <si>
    <t>SPECIALIST REGISTRAR AGENCY</t>
  </si>
  <si>
    <t xml:space="preserve">                           100A3104</t>
  </si>
  <si>
    <t>FOUND H/OFFICER 1 (F1) AGENCY</t>
  </si>
  <si>
    <t xml:space="preserve">                           100A3504</t>
  </si>
  <si>
    <t>SPECIALTY REGISTRAR AGENCY</t>
  </si>
  <si>
    <t xml:space="preserve">                           100A6104</t>
  </si>
  <si>
    <t>SPECIALIST AGENCY</t>
  </si>
  <si>
    <t xml:space="preserve">                           100A2101</t>
  </si>
  <si>
    <t>CONSULTANT</t>
  </si>
  <si>
    <t xml:space="preserve">                           100A2801</t>
  </si>
  <si>
    <t>SPECIALTY DOCTOR (NC)</t>
  </si>
  <si>
    <t xml:space="preserve">                           100A3501</t>
  </si>
  <si>
    <t>SPECIALTY REGISTRAR FULL M241</t>
  </si>
  <si>
    <t xml:space="preserve">                           200A0301</t>
  </si>
  <si>
    <t>B3 NURSE SUPPORT</t>
  </si>
  <si>
    <t xml:space="preserve">                           314A0401</t>
  </si>
  <si>
    <t>B4 MTO</t>
  </si>
  <si>
    <t xml:space="preserve">                           314A0501</t>
  </si>
  <si>
    <t>B5 MTO</t>
  </si>
  <si>
    <t xml:space="preserve">                           314A0601</t>
  </si>
  <si>
    <t>B6 MTO</t>
  </si>
  <si>
    <t xml:space="preserve">                           314A0701</t>
  </si>
  <si>
    <t>B7 MTO</t>
  </si>
  <si>
    <t xml:space="preserve">                           314A0801</t>
  </si>
  <si>
    <t>B8A MTO</t>
  </si>
  <si>
    <t>/FY24/12 - March</t>
  </si>
  <si>
    <t>4AGDS100 - GOODS</t>
  </si>
  <si>
    <t>/FY23/12 - March</t>
  </si>
  <si>
    <t xml:space="preserve">                           301B2200</t>
  </si>
  <si>
    <t>DRUGS - GENERAL</t>
  </si>
  <si>
    <t xml:space="preserve">                           301B3200</t>
  </si>
  <si>
    <t>DRESSINGS</t>
  </si>
  <si>
    <t xml:space="preserve">                           301B4200</t>
  </si>
  <si>
    <t>M&amp;S SUPPLIES</t>
  </si>
  <si>
    <t xml:space="preserve">                           301B4210</t>
  </si>
  <si>
    <t>M&amp;S DISPOSABLES</t>
  </si>
  <si>
    <t xml:space="preserve">                           302B7200</t>
  </si>
  <si>
    <t>LAB CONSUMABLES</t>
  </si>
  <si>
    <t xml:space="preserve">                           302B7250</t>
  </si>
  <si>
    <t>LAB DISPOSABLES</t>
  </si>
  <si>
    <t xml:space="preserve">                           520B1200</t>
  </si>
  <si>
    <t>CLEANING SUPPLIES</t>
  </si>
  <si>
    <t xml:space="preserve">                           520B1210</t>
  </si>
  <si>
    <t>CLEANING EQUIPMENT</t>
  </si>
  <si>
    <t xml:space="preserve">                           510B2290</t>
  </si>
  <si>
    <t>GENERAL GROCERIES</t>
  </si>
  <si>
    <t xml:space="preserve">                           580B7210</t>
  </si>
  <si>
    <t>BEDDING &amp; LINEN DISPOSABLES</t>
  </si>
  <si>
    <t xml:space="preserve">                           410B1200</t>
  </si>
  <si>
    <t>PRINTING</t>
  </si>
  <si>
    <t xml:space="preserve">                           410B1210</t>
  </si>
  <si>
    <t>STATIONERY SUPPLIES</t>
  </si>
  <si>
    <t xml:space="preserve">                           410B1220</t>
  </si>
  <si>
    <t>PAPER &amp; CARD</t>
  </si>
  <si>
    <t xml:space="preserve">                           410B1250</t>
  </si>
  <si>
    <t>COMPUTER CONSUMABLES</t>
  </si>
  <si>
    <t xml:space="preserve">                           650B1210</t>
  </si>
  <si>
    <t>TRAINING GENERIC OTHER COSTS</t>
  </si>
  <si>
    <t xml:space="preserve">                           650B1400</t>
  </si>
  <si>
    <t>STAFF-CONF/COURSE FEES</t>
  </si>
  <si>
    <t xml:space="preserve">                           490B4210</t>
  </si>
  <si>
    <t>TRAVEL AND SUB-PATS &amp; ESCORTS</t>
  </si>
  <si>
    <t xml:space="preserve">                           650B9997</t>
  </si>
  <si>
    <t>DEFAULT PURCHASES ACCOUNT</t>
  </si>
  <si>
    <t xml:space="preserve">                           300B1200</t>
  </si>
  <si>
    <t>DI&amp;R CONSUMABLES</t>
  </si>
  <si>
    <t xml:space="preserve">                           300B1210</t>
  </si>
  <si>
    <t>DI&amp;R EQUIPMENT</t>
  </si>
  <si>
    <t xml:space="preserve">                           301B4220</t>
  </si>
  <si>
    <t>M&amp;S EQUIPMENT</t>
  </si>
  <si>
    <t xml:space="preserve">                           302B7260</t>
  </si>
  <si>
    <t>LAB MISCELLANEOUS</t>
  </si>
  <si>
    <t xml:space="preserve">                           302B7910</t>
  </si>
  <si>
    <t>LAB RECHARGES EXTERNAL</t>
  </si>
  <si>
    <t xml:space="preserve">                           560B4200</t>
  </si>
  <si>
    <t>STAFF UNIFORMS SUPPLIES</t>
  </si>
  <si>
    <t xml:space="preserve">                           410B1240</t>
  </si>
  <si>
    <t>PHOTOCOPIER CHARGES</t>
  </si>
  <si>
    <t xml:space="preserve">                           490B4200</t>
  </si>
  <si>
    <t>STAFF TRAVEL AND SUBSISTENCE</t>
  </si>
  <si>
    <t xml:space="preserve">                           490B4250</t>
  </si>
  <si>
    <t>CAR PARKING SUBSIDY &amp; VOUCHER</t>
  </si>
  <si>
    <t xml:space="preserve">                           600B3200</t>
  </si>
  <si>
    <t>FURNITURE AND FITTINGS</t>
  </si>
  <si>
    <t xml:space="preserve">                           600B4200</t>
  </si>
  <si>
    <t>OFFICE EQUIP. SUPPLIES</t>
  </si>
  <si>
    <t xml:space="preserve">                           650B1440</t>
  </si>
  <si>
    <t>TRAINING MISCELLANEOUS</t>
  </si>
  <si>
    <t xml:space="preserve">                           650B4280</t>
  </si>
  <si>
    <t>STORAGE/RETRIEVAL OLD RECORDS</t>
  </si>
  <si>
    <t xml:space="preserve">                           650B4310</t>
  </si>
  <si>
    <t>ROOM HIRE</t>
  </si>
  <si>
    <t xml:space="preserve">                           650B4620</t>
  </si>
  <si>
    <t>GENERAL SERV-MISCELLANEOUS</t>
  </si>
  <si>
    <t>disposable electrodes required</t>
  </si>
  <si>
    <t xml:space="preserve">                           300B1270</t>
  </si>
  <si>
    <t>MISCELLANEOUS DI&amp;R</t>
  </si>
  <si>
    <t xml:space="preserve">                           510B2310</t>
  </si>
  <si>
    <t>HOSPITALITY - EXTERNAL TO HSC</t>
  </si>
  <si>
    <t xml:space="preserve">                           580B7200</t>
  </si>
  <si>
    <t>BEDDING &amp; LINEN SUPPLIES</t>
  </si>
  <si>
    <t>Acc_code</t>
  </si>
  <si>
    <t>Description</t>
  </si>
  <si>
    <t>2023/24</t>
  </si>
  <si>
    <t>2024/25</t>
  </si>
  <si>
    <t>2025/26</t>
  </si>
  <si>
    <t>Total Pay Budget</t>
  </si>
  <si>
    <t>Total G&amp;S Budget</t>
  </si>
  <si>
    <t>Total Budget</t>
  </si>
  <si>
    <t>Paediatric Neurology</t>
  </si>
  <si>
    <t>/FY22/12 - March</t>
  </si>
  <si>
    <t>2022/23</t>
  </si>
  <si>
    <t xml:space="preserve">                           550B3200</t>
  </si>
  <si>
    <t>HARDWARE &amp; CROCKERY SUPPLIES</t>
  </si>
  <si>
    <t xml:space="preserve">                           470B2200</t>
  </si>
  <si>
    <t>POSTAGE</t>
  </si>
  <si>
    <t>Annual Budget 2022/23 - 2025/26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</si>
</sst>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#,##0"/>
    <numFmt numFmtId="165" formatCode="&quot;£&quot;#,##0"/>
  </numFmts>
  <fonts count="3" x14ac:knownFonts="1"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rgb="FFFFD1EA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4" fontId="1" fillId="2" borderId="2" xfId="0" applyNumberFormat="1" applyFont="1" applyFill="1" applyBorder="1" applyAlignment="1" applyProtection="1">
      <alignment horizontal="left" vertical="center"/>
      <protection locked="0"/>
    </xf>
    <xf numFmtId="164" fontId="1" fillId="0" borderId="0" xfId="0" applyNumberFormat="1" applyFont="1" applyAlignment="1" applyProtection="1">
      <alignment horizontal="right"/>
      <protection locked="0"/>
    </xf>
    <xf numFmtId="37" fontId="1" fillId="0" borderId="0" xfId="0" applyNumberFormat="1" applyFont="1" applyAlignment="1" applyProtection="1">
      <alignment horizontal="right"/>
      <protection locked="0"/>
    </xf>
    <xf numFmtId="39" fontId="1" fillId="0" borderId="0" xfId="0" applyNumberFormat="1" applyFont="1" applyAlignment="1" applyProtection="1">
      <alignment horizontal="right"/>
      <protection locked="0"/>
    </xf>
    <xf numFmtId="4" fontId="1" fillId="0" borderId="0" xfId="0" applyNumberFormat="1" applyFont="1" applyAlignment="1" applyProtection="1">
      <alignment horizontal="right"/>
      <protection locked="0"/>
    </xf>
    <xf numFmtId="37" fontId="1" fillId="3" borderId="0" xfId="0" applyNumberFormat="1" applyFont="1" applyFill="1" applyAlignment="1" applyProtection="1">
      <alignment horizontal="right"/>
      <protection locked="0"/>
    </xf>
    <xf numFmtId="0" fontId="2" fillId="0" borderId="0" xfId="0" applyFont="1"/>
    <xf numFmtId="4" fontId="1" fillId="2" borderId="3" xfId="0" applyNumberFormat="1" applyFont="1" applyFill="1" applyBorder="1" applyAlignment="1" applyProtection="1">
      <alignment horizontal="left" vertical="center"/>
      <protection locked="0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4" fontId="1" fillId="0" borderId="1" xfId="0" applyNumberFormat="1" applyFont="1" applyBorder="1" applyAlignment="1" applyProtection="1">
      <alignment horizontal="left" vertical="center"/>
      <protection locked="0"/>
    </xf>
    <xf numFmtId="165" fontId="0" fillId="0" borderId="1" xfId="0" applyNumberFormat="1" applyBorder="1"/>
    <xf numFmtId="165" fontId="2" fillId="0" borderId="1" xfId="0" applyNumberFormat="1" applyFont="1" applyBorder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54013-9634-487A-A050-6630EC5735E1}">
  <dimension ref="A1:G60"/>
  <sheetViews>
    <sheetView tabSelected="1" topLeftCell="B1" workbookViewId="0">
      <selection activeCell="B3" sqref="B3"/>
    </sheetView>
  </sheetViews>
  <sheetFormatPr defaultRowHeight="15" x14ac:dyDescent="0.25"/>
  <cols>
    <col min="1" max="1" width="16.85546875" hidden="1" customWidth="1"/>
    <col min="2" max="2" width="9" bestFit="1" customWidth="1"/>
    <col min="3" max="3" width="27" bestFit="1" customWidth="1"/>
    <col min="4" max="4" width="8.5703125" bestFit="1" customWidth="1"/>
    <col min="5" max="7" width="10.140625" bestFit="1" customWidth="1"/>
  </cols>
  <sheetData>
    <row r="1" spans="1:7" x14ac:dyDescent="0.25">
      <c r="B1" s="9" t="s">
        <v>133</v>
      </c>
    </row>
    <row r="2" spans="1:7" x14ac:dyDescent="0.25">
      <c r="B2" s="9" t="s">
        <v>140</v>
      </c>
    </row>
    <row r="4" spans="1:7" x14ac:dyDescent="0.25">
      <c r="A4" t="s">
        <v>125</v>
      </c>
      <c r="B4" s="11" t="s">
        <v>125</v>
      </c>
      <c r="C4" s="11" t="s">
        <v>126</v>
      </c>
      <c r="D4" s="12" t="s">
        <v>135</v>
      </c>
      <c r="E4" s="12" t="s">
        <v>127</v>
      </c>
      <c r="F4" s="12" t="s">
        <v>128</v>
      </c>
      <c r="G4" s="12" t="s">
        <v>129</v>
      </c>
    </row>
    <row r="5" spans="1:7" x14ac:dyDescent="0.25">
      <c r="A5" s="10" t="s">
        <v>21</v>
      </c>
      <c r="B5" s="13" t="str">
        <f>TRIM(A5)</f>
        <v>100A2104</v>
      </c>
      <c r="C5" s="13" t="s">
        <v>22</v>
      </c>
      <c r="D5" s="14">
        <f>IFERROR(_xlfn.XLOOKUP(A7,'Pay2223'!A:A,'Pay2223'!L:L),0)</f>
        <v>0</v>
      </c>
      <c r="E5" s="14">
        <f>IFERROR(_xlfn.XLOOKUP(A5,'Pay2324'!A:A,'Pay2324'!L:L),0)</f>
        <v>0</v>
      </c>
      <c r="F5" s="14">
        <f>IFERROR(_xlfn.XLOOKUP(A5,'Pay2425'!A:A,'Pay2425'!L:L),0)</f>
        <v>0</v>
      </c>
      <c r="G5" s="14">
        <f>IFERROR(_xlfn.XLOOKUP(A5,'Pay2526'!A:A,'Pay2526'!L:L),0)</f>
        <v>0</v>
      </c>
    </row>
    <row r="6" spans="1:7" x14ac:dyDescent="0.25">
      <c r="A6" s="10" t="s">
        <v>23</v>
      </c>
      <c r="B6" s="13" t="str">
        <f t="shared" ref="B6:B18" si="0">TRIM(A6)</f>
        <v>100A3004</v>
      </c>
      <c r="C6" s="13" t="s">
        <v>24</v>
      </c>
      <c r="D6" s="14">
        <f>IFERROR(_xlfn.XLOOKUP(A8,'Pay2223'!A:A,'Pay2223'!L:L),0)</f>
        <v>0</v>
      </c>
      <c r="E6" s="14">
        <f>IFERROR(_xlfn.XLOOKUP(A6,'Pay2324'!A:A,'Pay2324'!L:L),0)</f>
        <v>0</v>
      </c>
      <c r="F6" s="14">
        <f>IFERROR(_xlfn.XLOOKUP(A6,'Pay2425'!A:A,'Pay2425'!L:L),0)</f>
        <v>0</v>
      </c>
      <c r="G6" s="14">
        <f>IFERROR(_xlfn.XLOOKUP(A6,'Pay2526'!A:A,'Pay2526'!L:L),0)</f>
        <v>0</v>
      </c>
    </row>
    <row r="7" spans="1:7" x14ac:dyDescent="0.25">
      <c r="A7" s="10" t="s">
        <v>25</v>
      </c>
      <c r="B7" s="13" t="str">
        <f t="shared" si="0"/>
        <v>100A3104</v>
      </c>
      <c r="C7" s="13" t="s">
        <v>26</v>
      </c>
      <c r="D7" s="14">
        <f>IFERROR(_xlfn.XLOOKUP(A9,'Pay2223'!A:A,'Pay2223'!L:L),0)</f>
        <v>0</v>
      </c>
      <c r="E7" s="14">
        <f>IFERROR(_xlfn.XLOOKUP(A7,'Pay2324'!A:A,'Pay2324'!L:L),0)</f>
        <v>0</v>
      </c>
      <c r="F7" s="14">
        <f>IFERROR(_xlfn.XLOOKUP(A7,'Pay2425'!A:A,'Pay2425'!L:L),0)</f>
        <v>0</v>
      </c>
      <c r="G7" s="14">
        <f>IFERROR(_xlfn.XLOOKUP(A7,'Pay2526'!A:A,'Pay2526'!L:L),0)</f>
        <v>0</v>
      </c>
    </row>
    <row r="8" spans="1:7" x14ac:dyDescent="0.25">
      <c r="A8" s="10" t="s">
        <v>27</v>
      </c>
      <c r="B8" s="13" t="str">
        <f t="shared" si="0"/>
        <v>100A3504</v>
      </c>
      <c r="C8" s="13" t="s">
        <v>28</v>
      </c>
      <c r="D8" s="14">
        <f>IFERROR(_xlfn.XLOOKUP(A10,'Pay2223'!A:A,'Pay2223'!L:L),0)</f>
        <v>0</v>
      </c>
      <c r="E8" s="14">
        <f>IFERROR(_xlfn.XLOOKUP(A8,'Pay2324'!A:A,'Pay2324'!L:L),0)</f>
        <v>0</v>
      </c>
      <c r="F8" s="14">
        <f>IFERROR(_xlfn.XLOOKUP(A8,'Pay2425'!A:A,'Pay2425'!L:L),0)</f>
        <v>0</v>
      </c>
      <c r="G8" s="14">
        <f>IFERROR(_xlfn.XLOOKUP(A8,'Pay2526'!A:A,'Pay2526'!L:L),0)</f>
        <v>0</v>
      </c>
    </row>
    <row r="9" spans="1:7" x14ac:dyDescent="0.25">
      <c r="A9" s="10" t="s">
        <v>29</v>
      </c>
      <c r="B9" s="13" t="str">
        <f t="shared" si="0"/>
        <v>100A6104</v>
      </c>
      <c r="C9" s="13" t="s">
        <v>30</v>
      </c>
      <c r="D9" s="14">
        <f>IFERROR(_xlfn.XLOOKUP(A11,'Pay2223'!A:A,'Pay2223'!L:L),0)</f>
        <v>0</v>
      </c>
      <c r="E9" s="14">
        <f>IFERROR(_xlfn.XLOOKUP(A9,'Pay2324'!A:A,'Pay2324'!L:L),0)</f>
        <v>0</v>
      </c>
      <c r="F9" s="14">
        <f>IFERROR(_xlfn.XLOOKUP(A9,'Pay2425'!A:A,'Pay2425'!L:L),0)</f>
        <v>0</v>
      </c>
      <c r="G9" s="14">
        <f>IFERROR(_xlfn.XLOOKUP(A9,'Pay2526'!A:A,'Pay2526'!L:L),0)</f>
        <v>0</v>
      </c>
    </row>
    <row r="10" spans="1:7" x14ac:dyDescent="0.25">
      <c r="A10" s="10" t="s">
        <v>31</v>
      </c>
      <c r="B10" s="13" t="str">
        <f t="shared" si="0"/>
        <v>100A2101</v>
      </c>
      <c r="C10" s="13" t="s">
        <v>32</v>
      </c>
      <c r="D10" s="14">
        <f>IFERROR(_xlfn.XLOOKUP(A12,'Pay2223'!A:A,'Pay2223'!L:L),0)</f>
        <v>0</v>
      </c>
      <c r="E10" s="14">
        <f>IFERROR(_xlfn.XLOOKUP(A10,'Pay2324'!A:A,'Pay2324'!L:L),0)</f>
        <v>0</v>
      </c>
      <c r="F10" s="14">
        <f>IFERROR(_xlfn.XLOOKUP(A10,'Pay2425'!A:A,'Pay2425'!L:L),0)</f>
        <v>749124</v>
      </c>
      <c r="G10" s="14">
        <f>IFERROR(_xlfn.XLOOKUP(A10,'Pay2526'!A:A,'Pay2526'!L:L),0)</f>
        <v>869714.00100000005</v>
      </c>
    </row>
    <row r="11" spans="1:7" x14ac:dyDescent="0.25">
      <c r="A11" s="10" t="s">
        <v>33</v>
      </c>
      <c r="B11" s="13" t="str">
        <f t="shared" si="0"/>
        <v>100A2801</v>
      </c>
      <c r="C11" s="13" t="s">
        <v>34</v>
      </c>
      <c r="D11" s="14">
        <f>IFERROR(_xlfn.XLOOKUP(A13,'Pay2223'!A:A,'Pay2223'!L:L),0)</f>
        <v>0</v>
      </c>
      <c r="E11" s="14">
        <f>IFERROR(_xlfn.XLOOKUP(A11,'Pay2324'!A:A,'Pay2324'!L:L),0)</f>
        <v>0</v>
      </c>
      <c r="F11" s="14">
        <f>IFERROR(_xlfn.XLOOKUP(A11,'Pay2425'!A:A,'Pay2425'!L:L),0)</f>
        <v>98605</v>
      </c>
      <c r="G11" s="14">
        <f>IFERROR(_xlfn.XLOOKUP(A11,'Pay2526'!A:A,'Pay2526'!L:L),0)</f>
        <v>104015</v>
      </c>
    </row>
    <row r="12" spans="1:7" x14ac:dyDescent="0.25">
      <c r="A12" s="10" t="s">
        <v>35</v>
      </c>
      <c r="B12" s="13" t="str">
        <f t="shared" si="0"/>
        <v>100A3501</v>
      </c>
      <c r="C12" s="13" t="s">
        <v>36</v>
      </c>
      <c r="D12" s="14">
        <f>IFERROR(_xlfn.XLOOKUP(A14,'Pay2223'!A:A,'Pay2223'!L:L),0)</f>
        <v>0</v>
      </c>
      <c r="E12" s="14">
        <f>IFERROR(_xlfn.XLOOKUP(A12,'Pay2324'!A:A,'Pay2324'!L:L),0)</f>
        <v>0</v>
      </c>
      <c r="F12" s="14">
        <f>IFERROR(_xlfn.XLOOKUP(A12,'Pay2425'!A:A,'Pay2425'!L:L),0)</f>
        <v>0</v>
      </c>
      <c r="G12" s="14">
        <f>IFERROR(_xlfn.XLOOKUP(A12,'Pay2526'!A:A,'Pay2526'!L:L),0)</f>
        <v>0</v>
      </c>
    </row>
    <row r="13" spans="1:7" x14ac:dyDescent="0.25">
      <c r="A13" s="10" t="s">
        <v>37</v>
      </c>
      <c r="B13" s="13" t="str">
        <f t="shared" si="0"/>
        <v>200A0301</v>
      </c>
      <c r="C13" s="13" t="s">
        <v>38</v>
      </c>
      <c r="D13" s="14">
        <f>IFERROR(_xlfn.XLOOKUP(A15,'Pay2223'!A:A,'Pay2223'!L:L),0)</f>
        <v>0</v>
      </c>
      <c r="E13" s="14">
        <f>IFERROR(_xlfn.XLOOKUP(A13,'Pay2324'!A:A,'Pay2324'!L:L),0)</f>
        <v>0</v>
      </c>
      <c r="F13" s="14">
        <f>IFERROR(_xlfn.XLOOKUP(A13,'Pay2425'!A:A,'Pay2425'!L:L),0)</f>
        <v>0</v>
      </c>
      <c r="G13" s="14">
        <f>IFERROR(_xlfn.XLOOKUP(A13,'Pay2526'!A:A,'Pay2526'!L:L),0)</f>
        <v>0</v>
      </c>
    </row>
    <row r="14" spans="1:7" x14ac:dyDescent="0.25">
      <c r="A14" s="10" t="s">
        <v>39</v>
      </c>
      <c r="B14" s="13" t="str">
        <f t="shared" si="0"/>
        <v>314A0401</v>
      </c>
      <c r="C14" s="13" t="s">
        <v>40</v>
      </c>
      <c r="D14" s="14">
        <f>IFERROR(_xlfn.XLOOKUP(A16,'Pay2223'!A:A,'Pay2223'!L:L),0)</f>
        <v>48879</v>
      </c>
      <c r="E14" s="14">
        <f>IFERROR(_xlfn.XLOOKUP(A14,'Pay2324'!A:A,'Pay2324'!L:L),0)</f>
        <v>0</v>
      </c>
      <c r="F14" s="14">
        <f>IFERROR(_xlfn.XLOOKUP(A14,'Pay2425'!A:A,'Pay2425'!L:L),0)</f>
        <v>0</v>
      </c>
      <c r="G14" s="14">
        <f>IFERROR(_xlfn.XLOOKUP(A14,'Pay2526'!A:A,'Pay2526'!L:L),0)</f>
        <v>0</v>
      </c>
    </row>
    <row r="15" spans="1:7" x14ac:dyDescent="0.25">
      <c r="A15" s="10" t="s">
        <v>41</v>
      </c>
      <c r="B15" s="13" t="str">
        <f t="shared" si="0"/>
        <v>314A0501</v>
      </c>
      <c r="C15" s="13" t="s">
        <v>42</v>
      </c>
      <c r="D15" s="14">
        <f>IFERROR(_xlfn.XLOOKUP(A17,'Pay2223'!A:A,'Pay2223'!L:L),0)</f>
        <v>63990</v>
      </c>
      <c r="E15" s="14">
        <f>IFERROR(_xlfn.XLOOKUP(A15,'Pay2324'!A:A,'Pay2324'!L:L),0)</f>
        <v>0</v>
      </c>
      <c r="F15" s="14">
        <f>IFERROR(_xlfn.XLOOKUP(A15,'Pay2425'!A:A,'Pay2425'!L:L),0)</f>
        <v>0</v>
      </c>
      <c r="G15" s="14">
        <f>IFERROR(_xlfn.XLOOKUP(A15,'Pay2526'!A:A,'Pay2526'!L:L),0)</f>
        <v>0</v>
      </c>
    </row>
    <row r="16" spans="1:7" x14ac:dyDescent="0.25">
      <c r="A16" s="10" t="s">
        <v>43</v>
      </c>
      <c r="B16" s="13" t="str">
        <f t="shared" si="0"/>
        <v>314A0601</v>
      </c>
      <c r="C16" s="13" t="s">
        <v>44</v>
      </c>
      <c r="D16" s="14">
        <f>IFERROR(_xlfn.XLOOKUP(A18,'Pay2223'!A:A,'Pay2223'!L:L),0)</f>
        <v>66245</v>
      </c>
      <c r="E16" s="14">
        <f>IFERROR(_xlfn.XLOOKUP(A16,'Pay2324'!A:A,'Pay2324'!L:L),0)</f>
        <v>48893.55</v>
      </c>
      <c r="F16" s="14">
        <f>IFERROR(_xlfn.XLOOKUP(A16,'Pay2425'!A:A,'Pay2425'!L:L),0)</f>
        <v>54572</v>
      </c>
      <c r="G16" s="14">
        <f>IFERROR(_xlfn.XLOOKUP(A16,'Pay2526'!A:A,'Pay2526'!L:L),0)</f>
        <v>57593</v>
      </c>
    </row>
    <row r="17" spans="1:7" x14ac:dyDescent="0.25">
      <c r="A17" s="10" t="s">
        <v>45</v>
      </c>
      <c r="B17" s="13" t="str">
        <f t="shared" si="0"/>
        <v>314A0701</v>
      </c>
      <c r="C17" s="13" t="s">
        <v>46</v>
      </c>
      <c r="D17" s="14">
        <f>IFERROR(_xlfn.XLOOKUP(A19,'Pay2223'!A:A,'Pay2223'!L:L),0)</f>
        <v>0</v>
      </c>
      <c r="E17" s="14">
        <f>IFERROR(_xlfn.XLOOKUP(A17,'Pay2324'!A:A,'Pay2324'!L:L),0)</f>
        <v>63731.555999999997</v>
      </c>
      <c r="F17" s="14">
        <f>IFERROR(_xlfn.XLOOKUP(A17,'Pay2425'!A:A,'Pay2425'!L:L),0)</f>
        <v>71093</v>
      </c>
      <c r="G17" s="14">
        <f>IFERROR(_xlfn.XLOOKUP(A17,'Pay2526'!A:A,'Pay2526'!L:L),0)</f>
        <v>74860</v>
      </c>
    </row>
    <row r="18" spans="1:7" x14ac:dyDescent="0.25">
      <c r="A18" s="10" t="s">
        <v>47</v>
      </c>
      <c r="B18" s="13" t="str">
        <f t="shared" si="0"/>
        <v>314A0801</v>
      </c>
      <c r="C18" s="13" t="s">
        <v>48</v>
      </c>
      <c r="D18" s="14">
        <f>IFERROR(_xlfn.XLOOKUP(A20,'Pay2223'!A:A,'Pay2223'!L:L),0)</f>
        <v>0</v>
      </c>
      <c r="E18" s="14">
        <f>IFERROR(_xlfn.XLOOKUP(A18,'Pay2324'!A:A,'Pay2324'!L:L),0)</f>
        <v>65965.148000000001</v>
      </c>
      <c r="F18" s="14">
        <f>IFERROR(_xlfn.XLOOKUP(A18,'Pay2425'!A:A,'Pay2425'!L:L),0)</f>
        <v>76086</v>
      </c>
      <c r="G18" s="14">
        <f>IFERROR(_xlfn.XLOOKUP(A18,'Pay2526'!A:A,'Pay2526'!L:L),0)</f>
        <v>80079</v>
      </c>
    </row>
    <row r="19" spans="1:7" s="9" customFormat="1" x14ac:dyDescent="0.25">
      <c r="B19" s="11" t="s">
        <v>130</v>
      </c>
      <c r="C19" s="11"/>
      <c r="D19" s="15">
        <f>SUM(D5:D18)</f>
        <v>179114</v>
      </c>
      <c r="E19" s="15">
        <f>SUM(E5:E18)</f>
        <v>178590.25400000002</v>
      </c>
      <c r="F19" s="15">
        <f>SUM(F5:F18)</f>
        <v>1049480</v>
      </c>
      <c r="G19" s="15">
        <f>SUM(G5:G18)</f>
        <v>1186261.0010000002</v>
      </c>
    </row>
    <row r="21" spans="1:7" x14ac:dyDescent="0.25">
      <c r="B21" s="11" t="s">
        <v>125</v>
      </c>
      <c r="C21" s="11" t="s">
        <v>126</v>
      </c>
      <c r="D21" s="12" t="s">
        <v>135</v>
      </c>
      <c r="E21" s="12" t="s">
        <v>127</v>
      </c>
      <c r="F21" s="12" t="s">
        <v>128</v>
      </c>
      <c r="G21" s="12" t="s">
        <v>129</v>
      </c>
    </row>
    <row r="22" spans="1:7" x14ac:dyDescent="0.25">
      <c r="A22" s="10" t="s">
        <v>88</v>
      </c>
      <c r="B22" s="13" t="str">
        <f t="shared" ref="B22:B57" si="1">TRIM(A22)</f>
        <v>300B1200</v>
      </c>
      <c r="C22" s="13" t="s">
        <v>89</v>
      </c>
      <c r="D22" s="14">
        <f>IFERROR(_xlfn.XLOOKUP(A7,'G&amp;S2223'!A:A,'G&amp;S2223'!L:L),0)</f>
        <v>0</v>
      </c>
      <c r="E22" s="14">
        <f>IFERROR(_xlfn.XLOOKUP(A22,'G&amp;S2324'!A:A,'G&amp;S2324'!L:L),0)</f>
        <v>0</v>
      </c>
      <c r="F22" s="14">
        <f>IFERROR(_xlfn.XLOOKUP(A22,'G&amp;S2425'!A:A,'G&amp;S2425'!L:L),0)</f>
        <v>0</v>
      </c>
      <c r="G22" s="14">
        <f>IFERROR(_xlfn.XLOOKUP(A22,'G&amp;S2526'!A:A,'G&amp;S2526'!L:L),0)</f>
        <v>0</v>
      </c>
    </row>
    <row r="23" spans="1:7" x14ac:dyDescent="0.25">
      <c r="A23" s="10" t="s">
        <v>90</v>
      </c>
      <c r="B23" s="13" t="str">
        <f t="shared" si="1"/>
        <v>300B1210</v>
      </c>
      <c r="C23" s="13" t="s">
        <v>91</v>
      </c>
      <c r="D23" s="14">
        <f>IFERROR(_xlfn.XLOOKUP(A8,'G&amp;S2223'!A:A,'G&amp;S2223'!L:L),0)</f>
        <v>0</v>
      </c>
      <c r="E23" s="14">
        <f>IFERROR(_xlfn.XLOOKUP(A23,'G&amp;S2324'!A:A,'G&amp;S2324'!L:L),0)</f>
        <v>0</v>
      </c>
      <c r="F23" s="14">
        <f>IFERROR(_xlfn.XLOOKUP(A23,'G&amp;S2425'!A:A,'G&amp;S2425'!L:L),0)</f>
        <v>0</v>
      </c>
      <c r="G23" s="14">
        <f>IFERROR(_xlfn.XLOOKUP(A23,'G&amp;S2526'!A:A,'G&amp;S2526'!L:L),0)</f>
        <v>0</v>
      </c>
    </row>
    <row r="24" spans="1:7" x14ac:dyDescent="0.25">
      <c r="A24" s="10" t="s">
        <v>52</v>
      </c>
      <c r="B24" s="13" t="str">
        <f t="shared" si="1"/>
        <v>301B2200</v>
      </c>
      <c r="C24" s="13" t="s">
        <v>53</v>
      </c>
      <c r="D24" s="14">
        <f>IFERROR(_xlfn.XLOOKUP(A9,'G&amp;S2223'!A:A,'G&amp;S2223'!L:L),0)</f>
        <v>0</v>
      </c>
      <c r="E24" s="14">
        <f>IFERROR(_xlfn.XLOOKUP(A24,'G&amp;S2324'!A:A,'G&amp;S2324'!L:L),0)</f>
        <v>0</v>
      </c>
      <c r="F24" s="14">
        <f>IFERROR(_xlfn.XLOOKUP(A24,'G&amp;S2425'!A:A,'G&amp;S2425'!L:L),0)</f>
        <v>0</v>
      </c>
      <c r="G24" s="14">
        <f>IFERROR(_xlfn.XLOOKUP(A24,'G&amp;S2526'!A:A,'G&amp;S2526'!L:L),0)</f>
        <v>0</v>
      </c>
    </row>
    <row r="25" spans="1:7" x14ac:dyDescent="0.25">
      <c r="A25" s="10" t="s">
        <v>54</v>
      </c>
      <c r="B25" s="13" t="str">
        <f t="shared" si="1"/>
        <v>301B3200</v>
      </c>
      <c r="C25" s="13" t="s">
        <v>55</v>
      </c>
      <c r="D25" s="14">
        <f>IFERROR(_xlfn.XLOOKUP(A10,'G&amp;S2223'!A:A,'G&amp;S2223'!L:L),0)</f>
        <v>0</v>
      </c>
      <c r="E25" s="14">
        <f>IFERROR(_xlfn.XLOOKUP(A25,'G&amp;S2324'!A:A,'G&amp;S2324'!L:L),0)</f>
        <v>0</v>
      </c>
      <c r="F25" s="14">
        <f>IFERROR(_xlfn.XLOOKUP(A25,'G&amp;S2425'!A:A,'G&amp;S2425'!L:L),0)</f>
        <v>0</v>
      </c>
      <c r="G25" s="14">
        <f>IFERROR(_xlfn.XLOOKUP(A25,'G&amp;S2526'!A:A,'G&amp;S2526'!L:L),0)</f>
        <v>0</v>
      </c>
    </row>
    <row r="26" spans="1:7" x14ac:dyDescent="0.25">
      <c r="A26" s="10" t="s">
        <v>56</v>
      </c>
      <c r="B26" s="13" t="str">
        <f t="shared" si="1"/>
        <v>301B4200</v>
      </c>
      <c r="C26" s="13" t="s">
        <v>57</v>
      </c>
      <c r="D26" s="14">
        <f>IFERROR(_xlfn.XLOOKUP(A11,'G&amp;S2223'!A:A,'G&amp;S2223'!L:L),0)</f>
        <v>0</v>
      </c>
      <c r="E26" s="14">
        <f>IFERROR(_xlfn.XLOOKUP(A26,'G&amp;S2324'!A:A,'G&amp;S2324'!L:L),0)</f>
        <v>6000</v>
      </c>
      <c r="F26" s="14">
        <f>IFERROR(_xlfn.XLOOKUP(A26,'G&amp;S2425'!A:A,'G&amp;S2425'!L:L),0)</f>
        <v>6000</v>
      </c>
      <c r="G26" s="14">
        <f>IFERROR(_xlfn.XLOOKUP(A26,'G&amp;S2526'!A:A,'G&amp;S2526'!L:L),0)</f>
        <v>6000</v>
      </c>
    </row>
    <row r="27" spans="1:7" x14ac:dyDescent="0.25">
      <c r="A27" s="10" t="s">
        <v>58</v>
      </c>
      <c r="B27" s="13" t="str">
        <f t="shared" si="1"/>
        <v>301B4210</v>
      </c>
      <c r="C27" s="13" t="s">
        <v>59</v>
      </c>
      <c r="D27" s="14">
        <f>IFERROR(_xlfn.XLOOKUP(A12,'G&amp;S2223'!A:A,'G&amp;S2223'!L:L),0)</f>
        <v>0</v>
      </c>
      <c r="E27" s="14">
        <f>IFERROR(_xlfn.XLOOKUP(A27,'G&amp;S2324'!A:A,'G&amp;S2324'!L:L),0)</f>
        <v>260</v>
      </c>
      <c r="F27" s="14">
        <f>IFERROR(_xlfn.XLOOKUP(A27,'G&amp;S2425'!A:A,'G&amp;S2425'!L:L),0)</f>
        <v>423</v>
      </c>
      <c r="G27" s="14">
        <f>IFERROR(_xlfn.XLOOKUP(A27,'G&amp;S2526'!A:A,'G&amp;S2526'!L:L),0)</f>
        <v>302</v>
      </c>
    </row>
    <row r="28" spans="1:7" x14ac:dyDescent="0.25">
      <c r="A28" s="10" t="s">
        <v>92</v>
      </c>
      <c r="B28" s="13" t="str">
        <f t="shared" si="1"/>
        <v>301B4220</v>
      </c>
      <c r="C28" s="13" t="s">
        <v>93</v>
      </c>
      <c r="D28" s="14">
        <f>IFERROR(_xlfn.XLOOKUP(A13,'G&amp;S2223'!A:A,'G&amp;S2223'!L:L),0)</f>
        <v>0</v>
      </c>
      <c r="E28" s="14">
        <f>IFERROR(_xlfn.XLOOKUP(A28,'G&amp;S2324'!A:A,'G&amp;S2324'!L:L),0)</f>
        <v>0</v>
      </c>
      <c r="F28" s="14">
        <f>IFERROR(_xlfn.XLOOKUP(A28,'G&amp;S2425'!A:A,'G&amp;S2425'!L:L),0)</f>
        <v>0</v>
      </c>
      <c r="G28" s="14">
        <f>IFERROR(_xlfn.XLOOKUP(A28,'G&amp;S2526'!A:A,'G&amp;S2526'!L:L),0)</f>
        <v>0</v>
      </c>
    </row>
    <row r="29" spans="1:7" x14ac:dyDescent="0.25">
      <c r="A29" s="10" t="s">
        <v>60</v>
      </c>
      <c r="B29" s="13" t="str">
        <f t="shared" si="1"/>
        <v>302B7200</v>
      </c>
      <c r="C29" s="13" t="s">
        <v>61</v>
      </c>
      <c r="D29" s="14">
        <f>IFERROR(_xlfn.XLOOKUP(A14,'G&amp;S2223'!A:A,'G&amp;S2223'!L:L),0)</f>
        <v>0</v>
      </c>
      <c r="E29" s="14">
        <f>IFERROR(_xlfn.XLOOKUP(A29,'G&amp;S2324'!A:A,'G&amp;S2324'!L:L),0)</f>
        <v>0</v>
      </c>
      <c r="F29" s="14">
        <f>IFERROR(_xlfn.XLOOKUP(A29,'G&amp;S2425'!A:A,'G&amp;S2425'!L:L),0)</f>
        <v>0</v>
      </c>
      <c r="G29" s="14">
        <f>IFERROR(_xlfn.XLOOKUP(A29,'G&amp;S2526'!A:A,'G&amp;S2526'!L:L),0)</f>
        <v>0</v>
      </c>
    </row>
    <row r="30" spans="1:7" x14ac:dyDescent="0.25">
      <c r="A30" s="10" t="s">
        <v>94</v>
      </c>
      <c r="B30" s="13" t="str">
        <f t="shared" si="1"/>
        <v>302B7260</v>
      </c>
      <c r="C30" s="13" t="s">
        <v>95</v>
      </c>
      <c r="D30" s="14">
        <f>IFERROR(_xlfn.XLOOKUP(A15,'G&amp;S2223'!A:A,'G&amp;S2223'!L:L),0)</f>
        <v>0</v>
      </c>
      <c r="E30" s="14">
        <f>IFERROR(_xlfn.XLOOKUP(A30,'G&amp;S2324'!A:A,'G&amp;S2324'!L:L),0)</f>
        <v>0</v>
      </c>
      <c r="F30" s="14">
        <f>IFERROR(_xlfn.XLOOKUP(A30,'G&amp;S2425'!A:A,'G&amp;S2425'!L:L),0)</f>
        <v>0</v>
      </c>
      <c r="G30" s="14">
        <f>IFERROR(_xlfn.XLOOKUP(A30,'G&amp;S2526'!A:A,'G&amp;S2526'!L:L),0)</f>
        <v>0</v>
      </c>
    </row>
    <row r="31" spans="1:7" x14ac:dyDescent="0.25">
      <c r="A31" s="10" t="s">
        <v>96</v>
      </c>
      <c r="B31" s="13" t="str">
        <f t="shared" si="1"/>
        <v>302B7910</v>
      </c>
      <c r="C31" s="13" t="s">
        <v>97</v>
      </c>
      <c r="D31" s="14">
        <f>IFERROR(_xlfn.XLOOKUP(A16,'G&amp;S2223'!A:A,'G&amp;S2223'!L:L),0)</f>
        <v>0</v>
      </c>
      <c r="E31" s="14">
        <f>IFERROR(_xlfn.XLOOKUP(A31,'G&amp;S2324'!A:A,'G&amp;S2324'!L:L),0)</f>
        <v>0</v>
      </c>
      <c r="F31" s="14">
        <f>IFERROR(_xlfn.XLOOKUP(A31,'G&amp;S2425'!A:A,'G&amp;S2425'!L:L),0)</f>
        <v>0</v>
      </c>
      <c r="G31" s="14">
        <f>IFERROR(_xlfn.XLOOKUP(A31,'G&amp;S2526'!A:A,'G&amp;S2526'!L:L),0)</f>
        <v>0</v>
      </c>
    </row>
    <row r="32" spans="1:7" x14ac:dyDescent="0.25">
      <c r="A32" s="10" t="s">
        <v>64</v>
      </c>
      <c r="B32" s="13" t="str">
        <f t="shared" si="1"/>
        <v>520B1200</v>
      </c>
      <c r="C32" s="13" t="s">
        <v>65</v>
      </c>
      <c r="D32" s="14">
        <f>IFERROR(_xlfn.XLOOKUP(A17,'G&amp;S2223'!A:A,'G&amp;S2223'!L:L),0)</f>
        <v>0</v>
      </c>
      <c r="E32" s="14">
        <f>IFERROR(_xlfn.XLOOKUP(A32,'G&amp;S2324'!A:A,'G&amp;S2324'!L:L),0)</f>
        <v>0</v>
      </c>
      <c r="F32" s="14">
        <f>IFERROR(_xlfn.XLOOKUP(A32,'G&amp;S2425'!A:A,'G&amp;S2425'!L:L),0)</f>
        <v>0</v>
      </c>
      <c r="G32" s="14">
        <f>IFERROR(_xlfn.XLOOKUP(A32,'G&amp;S2526'!A:A,'G&amp;S2526'!L:L),0)</f>
        <v>0</v>
      </c>
    </row>
    <row r="33" spans="1:7" x14ac:dyDescent="0.25">
      <c r="A33" s="10" t="s">
        <v>66</v>
      </c>
      <c r="B33" s="13" t="str">
        <f t="shared" si="1"/>
        <v>520B1210</v>
      </c>
      <c r="C33" s="13" t="s">
        <v>67</v>
      </c>
      <c r="D33" s="14">
        <f>IFERROR(_xlfn.XLOOKUP(A18,'G&amp;S2223'!A:A,'G&amp;S2223'!L:L),0)</f>
        <v>0</v>
      </c>
      <c r="E33" s="14">
        <f>IFERROR(_xlfn.XLOOKUP(A33,'G&amp;S2324'!A:A,'G&amp;S2324'!L:L),0)</f>
        <v>0</v>
      </c>
      <c r="F33" s="14">
        <f>IFERROR(_xlfn.XLOOKUP(A33,'G&amp;S2425'!A:A,'G&amp;S2425'!L:L),0)</f>
        <v>0</v>
      </c>
      <c r="G33" s="14">
        <f>IFERROR(_xlfn.XLOOKUP(A33,'G&amp;S2526'!A:A,'G&amp;S2526'!L:L),0)</f>
        <v>0</v>
      </c>
    </row>
    <row r="34" spans="1:7" x14ac:dyDescent="0.25">
      <c r="A34" s="10" t="s">
        <v>68</v>
      </c>
      <c r="B34" s="13" t="str">
        <f t="shared" si="1"/>
        <v>510B2290</v>
      </c>
      <c r="C34" s="13" t="s">
        <v>69</v>
      </c>
      <c r="D34" s="14">
        <f>IFERROR(_xlfn.XLOOKUP(A19,'G&amp;S2223'!A:A,'G&amp;S2223'!L:L),0)</f>
        <v>0</v>
      </c>
      <c r="E34" s="14">
        <f>IFERROR(_xlfn.XLOOKUP(A34,'G&amp;S2324'!A:A,'G&amp;S2324'!L:L),0)</f>
        <v>0</v>
      </c>
      <c r="F34" s="14">
        <f>IFERROR(_xlfn.XLOOKUP(A34,'G&amp;S2425'!A:A,'G&amp;S2425'!L:L),0)</f>
        <v>0</v>
      </c>
      <c r="G34" s="14">
        <f>IFERROR(_xlfn.XLOOKUP(A34,'G&amp;S2526'!A:A,'G&amp;S2526'!L:L),0)</f>
        <v>0</v>
      </c>
    </row>
    <row r="35" spans="1:7" x14ac:dyDescent="0.25">
      <c r="A35" s="10" t="s">
        <v>98</v>
      </c>
      <c r="B35" s="13" t="str">
        <f t="shared" si="1"/>
        <v>560B4200</v>
      </c>
      <c r="C35" s="13" t="s">
        <v>99</v>
      </c>
      <c r="D35" s="14">
        <f>IFERROR(_xlfn.XLOOKUP(A20,'G&amp;S2223'!A:A,'G&amp;S2223'!L:L),0)</f>
        <v>0</v>
      </c>
      <c r="E35" s="14">
        <f>IFERROR(_xlfn.XLOOKUP(A35,'G&amp;S2324'!A:A,'G&amp;S2324'!L:L),0)</f>
        <v>0</v>
      </c>
      <c r="F35" s="14">
        <f>IFERROR(_xlfn.XLOOKUP(A35,'G&amp;S2425'!A:A,'G&amp;S2425'!L:L),0)</f>
        <v>0</v>
      </c>
      <c r="G35" s="14">
        <f>IFERROR(_xlfn.XLOOKUP(A35,'G&amp;S2526'!A:A,'G&amp;S2526'!L:L),0)</f>
        <v>0</v>
      </c>
    </row>
    <row r="36" spans="1:7" x14ac:dyDescent="0.25">
      <c r="A36" s="10" t="s">
        <v>70</v>
      </c>
      <c r="B36" s="13" t="str">
        <f t="shared" si="1"/>
        <v>580B7210</v>
      </c>
      <c r="C36" s="13" t="s">
        <v>71</v>
      </c>
      <c r="D36" s="14">
        <f>IFERROR(_xlfn.XLOOKUP(A21,'G&amp;S2223'!A:A,'G&amp;S2223'!L:L),0)</f>
        <v>0</v>
      </c>
      <c r="E36" s="14">
        <f>IFERROR(_xlfn.XLOOKUP(A36,'G&amp;S2324'!A:A,'G&amp;S2324'!L:L),0)</f>
        <v>69</v>
      </c>
      <c r="F36" s="14">
        <f>IFERROR(_xlfn.XLOOKUP(A36,'G&amp;S2425'!A:A,'G&amp;S2425'!L:L),0)</f>
        <v>79</v>
      </c>
      <c r="G36" s="14">
        <f>IFERROR(_xlfn.XLOOKUP(A36,'G&amp;S2526'!A:A,'G&amp;S2526'!L:L),0)</f>
        <v>36</v>
      </c>
    </row>
    <row r="37" spans="1:7" x14ac:dyDescent="0.25">
      <c r="A37" s="10" t="s">
        <v>74</v>
      </c>
      <c r="B37" s="13" t="str">
        <f t="shared" si="1"/>
        <v>410B1210</v>
      </c>
      <c r="C37" s="13" t="s">
        <v>75</v>
      </c>
      <c r="D37" s="14">
        <f>IFERROR(_xlfn.XLOOKUP(A22,'G&amp;S2223'!A:A,'G&amp;S2223'!L:L),0)</f>
        <v>0</v>
      </c>
      <c r="E37" s="14">
        <f>IFERROR(_xlfn.XLOOKUP(A37,'G&amp;S2324'!A:A,'G&amp;S2324'!L:L),0)</f>
        <v>0</v>
      </c>
      <c r="F37" s="14">
        <f>IFERROR(_xlfn.XLOOKUP(A37,'G&amp;S2425'!A:A,'G&amp;S2425'!L:L),0)</f>
        <v>0</v>
      </c>
      <c r="G37" s="14">
        <f>IFERROR(_xlfn.XLOOKUP(A37,'G&amp;S2526'!A:A,'G&amp;S2526'!L:L),0)</f>
        <v>0</v>
      </c>
    </row>
    <row r="38" spans="1:7" x14ac:dyDescent="0.25">
      <c r="A38" s="10" t="s">
        <v>76</v>
      </c>
      <c r="B38" s="13" t="str">
        <f t="shared" si="1"/>
        <v>410B1220</v>
      </c>
      <c r="C38" s="13" t="s">
        <v>77</v>
      </c>
      <c r="D38" s="14">
        <f>IFERROR(_xlfn.XLOOKUP(A23,'G&amp;S2223'!A:A,'G&amp;S2223'!L:L),0)</f>
        <v>0</v>
      </c>
      <c r="E38" s="14">
        <f>IFERROR(_xlfn.XLOOKUP(A38,'G&amp;S2324'!A:A,'G&amp;S2324'!L:L),0)</f>
        <v>0</v>
      </c>
      <c r="F38" s="14">
        <f>IFERROR(_xlfn.XLOOKUP(A38,'G&amp;S2425'!A:A,'G&amp;S2425'!L:L),0)</f>
        <v>0</v>
      </c>
      <c r="G38" s="14">
        <f>IFERROR(_xlfn.XLOOKUP(A38,'G&amp;S2526'!A:A,'G&amp;S2526'!L:L),0)</f>
        <v>0</v>
      </c>
    </row>
    <row r="39" spans="1:7" x14ac:dyDescent="0.25">
      <c r="A39" s="10" t="s">
        <v>100</v>
      </c>
      <c r="B39" s="13" t="str">
        <f t="shared" si="1"/>
        <v>410B1240</v>
      </c>
      <c r="C39" s="13" t="s">
        <v>101</v>
      </c>
      <c r="D39" s="14">
        <f>IFERROR(_xlfn.XLOOKUP(A24,'G&amp;S2223'!A:A,'G&amp;S2223'!L:L),0)</f>
        <v>0</v>
      </c>
      <c r="E39" s="14">
        <f>IFERROR(_xlfn.XLOOKUP(A39,'G&amp;S2324'!A:A,'G&amp;S2324'!L:L),0)</f>
        <v>0</v>
      </c>
      <c r="F39" s="14">
        <f>IFERROR(_xlfn.XLOOKUP(A39,'G&amp;S2425'!A:A,'G&amp;S2425'!L:L),0)</f>
        <v>0</v>
      </c>
      <c r="G39" s="14">
        <f>IFERROR(_xlfn.XLOOKUP(A39,'G&amp;S2526'!A:A,'G&amp;S2526'!L:L),0)</f>
        <v>0</v>
      </c>
    </row>
    <row r="40" spans="1:7" x14ac:dyDescent="0.25">
      <c r="A40" s="10" t="s">
        <v>78</v>
      </c>
      <c r="B40" s="13" t="str">
        <f t="shared" si="1"/>
        <v>410B1250</v>
      </c>
      <c r="C40" s="13" t="s">
        <v>79</v>
      </c>
      <c r="D40" s="14">
        <f>IFERROR(_xlfn.XLOOKUP(A25,'G&amp;S2223'!A:A,'G&amp;S2223'!L:L),0)</f>
        <v>0</v>
      </c>
      <c r="E40" s="14">
        <f>IFERROR(_xlfn.XLOOKUP(A40,'G&amp;S2324'!A:A,'G&amp;S2324'!L:L),0)</f>
        <v>0</v>
      </c>
      <c r="F40" s="14">
        <f>IFERROR(_xlfn.XLOOKUP(A40,'G&amp;S2425'!A:A,'G&amp;S2425'!L:L),0)</f>
        <v>0</v>
      </c>
      <c r="G40" s="14">
        <f>IFERROR(_xlfn.XLOOKUP(A40,'G&amp;S2526'!A:A,'G&amp;S2526'!L:L),0)</f>
        <v>0</v>
      </c>
    </row>
    <row r="41" spans="1:7" x14ac:dyDescent="0.25">
      <c r="A41" s="10" t="s">
        <v>102</v>
      </c>
      <c r="B41" s="13" t="str">
        <f t="shared" si="1"/>
        <v>490B4200</v>
      </c>
      <c r="C41" s="13" t="s">
        <v>103</v>
      </c>
      <c r="D41" s="14">
        <f>IFERROR(_xlfn.XLOOKUP(A26,'G&amp;S2223'!A:A,'G&amp;S2223'!L:L),0)</f>
        <v>6000</v>
      </c>
      <c r="E41" s="14">
        <f>IFERROR(_xlfn.XLOOKUP(A41,'G&amp;S2324'!A:A,'G&amp;S2324'!L:L),0)</f>
        <v>0</v>
      </c>
      <c r="F41" s="14">
        <f>IFERROR(_xlfn.XLOOKUP(A41,'G&amp;S2425'!A:A,'G&amp;S2425'!L:L),0)</f>
        <v>43</v>
      </c>
      <c r="G41" s="14">
        <f>IFERROR(_xlfn.XLOOKUP(A41,'G&amp;S2526'!A:A,'G&amp;S2526'!L:L),0)</f>
        <v>0</v>
      </c>
    </row>
    <row r="42" spans="1:7" x14ac:dyDescent="0.25">
      <c r="A42" s="10" t="s">
        <v>104</v>
      </c>
      <c r="B42" s="13" t="str">
        <f t="shared" si="1"/>
        <v>490B4250</v>
      </c>
      <c r="C42" s="13" t="s">
        <v>105</v>
      </c>
      <c r="D42" s="14">
        <f>IFERROR(_xlfn.XLOOKUP(A27,'G&amp;S2223'!A:A,'G&amp;S2223'!L:L),0)</f>
        <v>0</v>
      </c>
      <c r="E42" s="14">
        <f>IFERROR(_xlfn.XLOOKUP(A42,'G&amp;S2324'!A:A,'G&amp;S2324'!L:L),0)</f>
        <v>0</v>
      </c>
      <c r="F42" s="14">
        <f>IFERROR(_xlfn.XLOOKUP(A42,'G&amp;S2425'!A:A,'G&amp;S2425'!L:L),0)</f>
        <v>0</v>
      </c>
      <c r="G42" s="14">
        <f>IFERROR(_xlfn.XLOOKUP(A42,'G&amp;S2526'!A:A,'G&amp;S2526'!L:L),0)</f>
        <v>0</v>
      </c>
    </row>
    <row r="43" spans="1:7" x14ac:dyDescent="0.25">
      <c r="A43" s="10" t="s">
        <v>106</v>
      </c>
      <c r="B43" s="13" t="str">
        <f t="shared" si="1"/>
        <v>600B3200</v>
      </c>
      <c r="C43" s="13" t="s">
        <v>107</v>
      </c>
      <c r="D43" s="14">
        <f>IFERROR(_xlfn.XLOOKUP(A28,'G&amp;S2223'!A:A,'G&amp;S2223'!L:L),0)</f>
        <v>0</v>
      </c>
      <c r="E43" s="14">
        <f>IFERROR(_xlfn.XLOOKUP(A43,'G&amp;S2324'!A:A,'G&amp;S2324'!L:L),0)</f>
        <v>0</v>
      </c>
      <c r="F43" s="14">
        <f>IFERROR(_xlfn.XLOOKUP(A43,'G&amp;S2425'!A:A,'G&amp;S2425'!L:L),0)</f>
        <v>0</v>
      </c>
      <c r="G43" s="14">
        <f>IFERROR(_xlfn.XLOOKUP(A43,'G&amp;S2526'!A:A,'G&amp;S2526'!L:L),0)</f>
        <v>0</v>
      </c>
    </row>
    <row r="44" spans="1:7" x14ac:dyDescent="0.25">
      <c r="A44" s="10" t="s">
        <v>108</v>
      </c>
      <c r="B44" s="13" t="str">
        <f t="shared" si="1"/>
        <v>600B4200</v>
      </c>
      <c r="C44" s="13" t="s">
        <v>109</v>
      </c>
      <c r="D44" s="14">
        <f>IFERROR(_xlfn.XLOOKUP(A29,'G&amp;S2223'!A:A,'G&amp;S2223'!L:L),0)</f>
        <v>0</v>
      </c>
      <c r="E44" s="14">
        <f>IFERROR(_xlfn.XLOOKUP(A44,'G&amp;S2324'!A:A,'G&amp;S2324'!L:L),0)</f>
        <v>0</v>
      </c>
      <c r="F44" s="14">
        <f>IFERROR(_xlfn.XLOOKUP(A44,'G&amp;S2425'!A:A,'G&amp;S2425'!L:L),0)</f>
        <v>0</v>
      </c>
      <c r="G44" s="14">
        <f>IFERROR(_xlfn.XLOOKUP(A44,'G&amp;S2526'!A:A,'G&amp;S2526'!L:L),0)</f>
        <v>0</v>
      </c>
    </row>
    <row r="45" spans="1:7" x14ac:dyDescent="0.25">
      <c r="A45" s="10" t="s">
        <v>82</v>
      </c>
      <c r="B45" s="13" t="str">
        <f t="shared" si="1"/>
        <v>650B1400</v>
      </c>
      <c r="C45" s="13" t="s">
        <v>83</v>
      </c>
      <c r="D45" s="14">
        <f>IFERROR(_xlfn.XLOOKUP(A30,'G&amp;S2223'!A:A,'G&amp;S2223'!L:L),0)</f>
        <v>0</v>
      </c>
      <c r="E45" s="14">
        <f>IFERROR(_xlfn.XLOOKUP(A45,'G&amp;S2324'!A:A,'G&amp;S2324'!L:L),0)</f>
        <v>0</v>
      </c>
      <c r="F45" s="14">
        <f>IFERROR(_xlfn.XLOOKUP(A45,'G&amp;S2425'!A:A,'G&amp;S2425'!L:L),0)</f>
        <v>0</v>
      </c>
      <c r="G45" s="14">
        <f>IFERROR(_xlfn.XLOOKUP(A45,'G&amp;S2526'!A:A,'G&amp;S2526'!L:L),0)</f>
        <v>0</v>
      </c>
    </row>
    <row r="46" spans="1:7" x14ac:dyDescent="0.25">
      <c r="A46" s="10" t="s">
        <v>110</v>
      </c>
      <c r="B46" s="13" t="str">
        <f t="shared" si="1"/>
        <v>650B1440</v>
      </c>
      <c r="C46" s="13" t="s">
        <v>111</v>
      </c>
      <c r="D46" s="14">
        <f>IFERROR(_xlfn.XLOOKUP(A31,'G&amp;S2223'!A:A,'G&amp;S2223'!L:L),0)</f>
        <v>0</v>
      </c>
      <c r="E46" s="14">
        <f>IFERROR(_xlfn.XLOOKUP(A46,'G&amp;S2324'!A:A,'G&amp;S2324'!L:L),0)</f>
        <v>0</v>
      </c>
      <c r="F46" s="14">
        <f>IFERROR(_xlfn.XLOOKUP(A46,'G&amp;S2425'!A:A,'G&amp;S2425'!L:L),0)</f>
        <v>0</v>
      </c>
      <c r="G46" s="14">
        <f>IFERROR(_xlfn.XLOOKUP(A46,'G&amp;S2526'!A:A,'G&amp;S2526'!L:L),0)</f>
        <v>0</v>
      </c>
    </row>
    <row r="47" spans="1:7" x14ac:dyDescent="0.25">
      <c r="A47" s="10" t="s">
        <v>112</v>
      </c>
      <c r="B47" s="13" t="str">
        <f t="shared" si="1"/>
        <v>650B4280</v>
      </c>
      <c r="C47" s="13" t="s">
        <v>113</v>
      </c>
      <c r="D47" s="14">
        <f>IFERROR(_xlfn.XLOOKUP(A32,'G&amp;S2223'!A:A,'G&amp;S2223'!L:L),0)</f>
        <v>0</v>
      </c>
      <c r="E47" s="14">
        <f>IFERROR(_xlfn.XLOOKUP(A47,'G&amp;S2324'!A:A,'G&amp;S2324'!L:L),0)</f>
        <v>0</v>
      </c>
      <c r="F47" s="14">
        <f>IFERROR(_xlfn.XLOOKUP(A47,'G&amp;S2425'!A:A,'G&amp;S2425'!L:L),0)</f>
        <v>0</v>
      </c>
      <c r="G47" s="14">
        <f>IFERROR(_xlfn.XLOOKUP(A47,'G&amp;S2526'!A:A,'G&amp;S2526'!L:L),0)</f>
        <v>0</v>
      </c>
    </row>
    <row r="48" spans="1:7" x14ac:dyDescent="0.25">
      <c r="A48" s="10" t="s">
        <v>114</v>
      </c>
      <c r="B48" s="13" t="str">
        <f t="shared" si="1"/>
        <v>650B4310</v>
      </c>
      <c r="C48" s="13" t="s">
        <v>115</v>
      </c>
      <c r="D48" s="14">
        <f>IFERROR(_xlfn.XLOOKUP(A33,'G&amp;S2223'!A:A,'G&amp;S2223'!L:L),0)</f>
        <v>0</v>
      </c>
      <c r="E48" s="14">
        <f>IFERROR(_xlfn.XLOOKUP(A48,'G&amp;S2324'!A:A,'G&amp;S2324'!L:L),0)</f>
        <v>0</v>
      </c>
      <c r="F48" s="14">
        <f>IFERROR(_xlfn.XLOOKUP(A48,'G&amp;S2425'!A:A,'G&amp;S2425'!L:L),0)</f>
        <v>0</v>
      </c>
      <c r="G48" s="14">
        <f>IFERROR(_xlfn.XLOOKUP(A48,'G&amp;S2526'!A:A,'G&amp;S2526'!L:L),0)</f>
        <v>0</v>
      </c>
    </row>
    <row r="49" spans="1:7" x14ac:dyDescent="0.25">
      <c r="A49" s="10" t="s">
        <v>116</v>
      </c>
      <c r="B49" s="13" t="str">
        <f t="shared" si="1"/>
        <v>650B4620</v>
      </c>
      <c r="C49" s="13" t="s">
        <v>117</v>
      </c>
      <c r="D49" s="14">
        <f>IFERROR(_xlfn.XLOOKUP(A34,'G&amp;S2223'!A:A,'G&amp;S2223'!L:L),0)</f>
        <v>0</v>
      </c>
      <c r="E49" s="14">
        <f>IFERROR(_xlfn.XLOOKUP(A49,'G&amp;S2324'!A:A,'G&amp;S2324'!L:L),0)</f>
        <v>0</v>
      </c>
      <c r="F49" s="14">
        <f>IFERROR(_xlfn.XLOOKUP(A49,'G&amp;S2425'!A:A,'G&amp;S2425'!L:L),0)</f>
        <v>0</v>
      </c>
      <c r="G49" s="14">
        <f>IFERROR(_xlfn.XLOOKUP(A49,'G&amp;S2526'!A:A,'G&amp;S2526'!L:L),0)</f>
        <v>0</v>
      </c>
    </row>
    <row r="50" spans="1:7" x14ac:dyDescent="0.25">
      <c r="A50" s="10" t="s">
        <v>119</v>
      </c>
      <c r="B50" s="13" t="str">
        <f t="shared" si="1"/>
        <v>300B1270</v>
      </c>
      <c r="C50" s="13" t="s">
        <v>120</v>
      </c>
      <c r="D50" s="14">
        <f>IFERROR(_xlfn.XLOOKUP(A35,'G&amp;S2223'!A:A,'G&amp;S2223'!L:L),0)</f>
        <v>0</v>
      </c>
      <c r="E50" s="14">
        <f>IFERROR(_xlfn.XLOOKUP(A50,'G&amp;S2324'!A:A,'G&amp;S2324'!L:L),0)</f>
        <v>0</v>
      </c>
      <c r="F50" s="14">
        <f>IFERROR(_xlfn.XLOOKUP(A50,'G&amp;S2425'!A:A,'G&amp;S2425'!L:L),0)</f>
        <v>0</v>
      </c>
      <c r="G50" s="14">
        <f>IFERROR(_xlfn.XLOOKUP(A50,'G&amp;S2526'!A:A,'G&amp;S2526'!L:L),0)</f>
        <v>0</v>
      </c>
    </row>
    <row r="51" spans="1:7" x14ac:dyDescent="0.25">
      <c r="A51" s="10" t="s">
        <v>121</v>
      </c>
      <c r="B51" s="13" t="str">
        <f t="shared" si="1"/>
        <v>510B2310</v>
      </c>
      <c r="C51" s="13" t="s">
        <v>122</v>
      </c>
      <c r="D51" s="14">
        <f>IFERROR(_xlfn.XLOOKUP(A36,'G&amp;S2223'!A:A,'G&amp;S2223'!L:L),0)</f>
        <v>0</v>
      </c>
      <c r="E51" s="14">
        <f>IFERROR(_xlfn.XLOOKUP(A51,'G&amp;S2324'!A:A,'G&amp;S2324'!L:L),0)</f>
        <v>0</v>
      </c>
      <c r="F51" s="14">
        <f>IFERROR(_xlfn.XLOOKUP(A51,'G&amp;S2425'!A:A,'G&amp;S2425'!L:L),0)</f>
        <v>0</v>
      </c>
      <c r="G51" s="14">
        <f>IFERROR(_xlfn.XLOOKUP(A51,'G&amp;S2526'!A:A,'G&amp;S2526'!L:L),0)</f>
        <v>0</v>
      </c>
    </row>
    <row r="52" spans="1:7" x14ac:dyDescent="0.25">
      <c r="A52" s="10" t="s">
        <v>123</v>
      </c>
      <c r="B52" s="13" t="str">
        <f t="shared" si="1"/>
        <v>580B7200</v>
      </c>
      <c r="C52" s="13" t="s">
        <v>124</v>
      </c>
      <c r="D52" s="14">
        <f>IFERROR(_xlfn.XLOOKUP(A37,'G&amp;S2223'!A:A,'G&amp;S2223'!L:L),0)</f>
        <v>0</v>
      </c>
      <c r="E52" s="14">
        <f>IFERROR(_xlfn.XLOOKUP(A52,'G&amp;S2324'!A:A,'G&amp;S2324'!L:L),0)</f>
        <v>0</v>
      </c>
      <c r="F52" s="14">
        <f>IFERROR(_xlfn.XLOOKUP(A52,'G&amp;S2425'!A:A,'G&amp;S2425'!L:L),0)</f>
        <v>0</v>
      </c>
      <c r="G52" s="14">
        <f>IFERROR(_xlfn.XLOOKUP(A52,'G&amp;S2526'!A:A,'G&amp;S2526'!L:L),0)</f>
        <v>0</v>
      </c>
    </row>
    <row r="53" spans="1:7" x14ac:dyDescent="0.25">
      <c r="A53" s="10" t="s">
        <v>72</v>
      </c>
      <c r="B53" s="13" t="str">
        <f t="shared" si="1"/>
        <v>410B1200</v>
      </c>
      <c r="C53" s="13" t="s">
        <v>73</v>
      </c>
      <c r="D53" s="14">
        <f>IFERROR(_xlfn.XLOOKUP(A38,'G&amp;S2223'!A:A,'G&amp;S2223'!L:L),0)</f>
        <v>0</v>
      </c>
      <c r="E53" s="14">
        <f>IFERROR(_xlfn.XLOOKUP(A53,'G&amp;S2324'!A:A,'G&amp;S2324'!L:L),0)</f>
        <v>0</v>
      </c>
      <c r="F53" s="14">
        <f>IFERROR(_xlfn.XLOOKUP(A53,'G&amp;S2425'!A:A,'G&amp;S2425'!L:L),0)</f>
        <v>0</v>
      </c>
      <c r="G53" s="14">
        <f>IFERROR(_xlfn.XLOOKUP(A53,'G&amp;S2526'!A:A,'G&amp;S2526'!L:L),0)</f>
        <v>0</v>
      </c>
    </row>
    <row r="54" spans="1:7" x14ac:dyDescent="0.25">
      <c r="A54" s="10" t="s">
        <v>62</v>
      </c>
      <c r="B54" s="13" t="str">
        <f t="shared" si="1"/>
        <v>302B7250</v>
      </c>
      <c r="C54" s="13" t="s">
        <v>63</v>
      </c>
      <c r="D54" s="14">
        <f>IFERROR(_xlfn.XLOOKUP(A39,'G&amp;S2223'!A:A,'G&amp;S2223'!L:L),0)</f>
        <v>0</v>
      </c>
      <c r="E54" s="14">
        <f>IFERROR(_xlfn.XLOOKUP(A54,'G&amp;S2324'!A:A,'G&amp;S2324'!L:L),0)</f>
        <v>0</v>
      </c>
      <c r="F54" s="14">
        <f>IFERROR(_xlfn.XLOOKUP(A54,'G&amp;S2425'!A:A,'G&amp;S2425'!L:L),0)</f>
        <v>0</v>
      </c>
      <c r="G54" s="14">
        <f>IFERROR(_xlfn.XLOOKUP(A54,'G&amp;S2526'!A:A,'G&amp;S2526'!L:L),0)</f>
        <v>0</v>
      </c>
    </row>
    <row r="55" spans="1:7" x14ac:dyDescent="0.25">
      <c r="A55" s="10" t="s">
        <v>80</v>
      </c>
      <c r="B55" s="13" t="str">
        <f t="shared" si="1"/>
        <v>650B1210</v>
      </c>
      <c r="C55" s="13" t="s">
        <v>81</v>
      </c>
      <c r="D55" s="14">
        <f>IFERROR(_xlfn.XLOOKUP(A40,'G&amp;S2223'!A:A,'G&amp;S2223'!L:L),0)</f>
        <v>0</v>
      </c>
      <c r="E55" s="14">
        <f>IFERROR(_xlfn.XLOOKUP(A55,'G&amp;S2324'!A:A,'G&amp;S2324'!L:L),0)</f>
        <v>0</v>
      </c>
      <c r="F55" s="14">
        <f>IFERROR(_xlfn.XLOOKUP(A55,'G&amp;S2425'!A:A,'G&amp;S2425'!L:L),0)</f>
        <v>0</v>
      </c>
      <c r="G55" s="14">
        <f>IFERROR(_xlfn.XLOOKUP(A55,'G&amp;S2526'!A:A,'G&amp;S2526'!L:L),0)</f>
        <v>0</v>
      </c>
    </row>
    <row r="56" spans="1:7" x14ac:dyDescent="0.25">
      <c r="A56" s="10" t="s">
        <v>84</v>
      </c>
      <c r="B56" s="13" t="str">
        <f t="shared" si="1"/>
        <v>490B4210</v>
      </c>
      <c r="C56" s="13" t="s">
        <v>85</v>
      </c>
      <c r="D56" s="14">
        <f>IFERROR(_xlfn.XLOOKUP(A41,'G&amp;S2223'!A:A,'G&amp;S2223'!L:L),0)</f>
        <v>0</v>
      </c>
      <c r="E56" s="14">
        <f>IFERROR(_xlfn.XLOOKUP(A56,'G&amp;S2324'!A:A,'G&amp;S2324'!L:L),0)</f>
        <v>0</v>
      </c>
      <c r="F56" s="14">
        <f>IFERROR(_xlfn.XLOOKUP(A56,'G&amp;S2425'!A:A,'G&amp;S2425'!L:L),0)</f>
        <v>0</v>
      </c>
      <c r="G56" s="14">
        <f>IFERROR(_xlfn.XLOOKUP(A56,'G&amp;S2526'!A:A,'G&amp;S2526'!L:L),0)</f>
        <v>0</v>
      </c>
    </row>
    <row r="57" spans="1:7" x14ac:dyDescent="0.25">
      <c r="A57" s="10" t="s">
        <v>86</v>
      </c>
      <c r="B57" s="13" t="str">
        <f t="shared" si="1"/>
        <v>650B9997</v>
      </c>
      <c r="C57" s="13" t="s">
        <v>87</v>
      </c>
      <c r="D57" s="14">
        <f>IFERROR(_xlfn.XLOOKUP(A42,'G&amp;S2223'!A:A,'G&amp;S2223'!L:L),0)</f>
        <v>0</v>
      </c>
      <c r="E57" s="14">
        <f>IFERROR(_xlfn.XLOOKUP(A57,'G&amp;S2324'!A:A,'G&amp;S2324'!L:L),0)</f>
        <v>0</v>
      </c>
      <c r="F57" s="14">
        <f>IFERROR(_xlfn.XLOOKUP(A57,'G&amp;S2425'!A:A,'G&amp;S2425'!L:L),0)</f>
        <v>0</v>
      </c>
      <c r="G57" s="14">
        <f>IFERROR(_xlfn.XLOOKUP(A57,'G&amp;S2526'!A:A,'G&amp;S2526'!L:L),0)</f>
        <v>0</v>
      </c>
    </row>
    <row r="58" spans="1:7" s="9" customFormat="1" x14ac:dyDescent="0.25">
      <c r="B58" s="11" t="s">
        <v>131</v>
      </c>
      <c r="C58" s="11"/>
      <c r="D58" s="15">
        <f>SUM(D22:D57)</f>
        <v>6000</v>
      </c>
      <c r="E58" s="15">
        <f>SUM(E22:E57)</f>
        <v>6329</v>
      </c>
      <c r="F58" s="15">
        <f t="shared" ref="F58:G58" si="2">SUM(F22:F57)</f>
        <v>6545</v>
      </c>
      <c r="G58" s="15">
        <f t="shared" si="2"/>
        <v>6338</v>
      </c>
    </row>
    <row r="60" spans="1:7" s="9" customFormat="1" x14ac:dyDescent="0.25">
      <c r="B60" s="11" t="s">
        <v>132</v>
      </c>
      <c r="C60" s="11"/>
      <c r="D60" s="15">
        <f>D19+D58</f>
        <v>185114</v>
      </c>
      <c r="E60" s="15">
        <f>E19+E58</f>
        <v>184919.25400000002</v>
      </c>
      <c r="F60" s="15">
        <f t="shared" ref="F60:G60" si="3">F19+F58</f>
        <v>1056025</v>
      </c>
      <c r="G60" s="15">
        <f t="shared" si="3"/>
        <v>1192599.0010000002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ignoredErrors>
    <ignoredError sqref="B5:B18 B22:B57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2:N24"/>
  <sheetViews>
    <sheetView workbookViewId="0">
      <pane ySplit="9" topLeftCell="A10" activePane="bottomLeft" state="frozen"/>
      <selection pane="bottomLeft" activeCell="D31" sqref="D31:D32"/>
    </sheetView>
  </sheetViews>
  <sheetFormatPr defaultRowHeight="13.5" outlineLevelRow="1" x14ac:dyDescent="0.25"/>
  <cols>
    <col min="1" max="1" width="16.85546875" style="1" bestFit="1" customWidth="1"/>
    <col min="2" max="2" width="27" style="1" bestFit="1" customWidth="1"/>
    <col min="3" max="3" width="7.28515625" style="1" bestFit="1" customWidth="1"/>
    <col min="4" max="4" width="8" style="1" bestFit="1" customWidth="1"/>
    <col min="5" max="5" width="8.7109375" style="1" bestFit="1" customWidth="1"/>
    <col min="6" max="7" width="8.85546875" style="1" bestFit="1" customWidth="1"/>
    <col min="8" max="8" width="8.7109375" style="1" bestFit="1" customWidth="1"/>
    <col min="9" max="10" width="4.42578125" style="1" bestFit="1" customWidth="1"/>
    <col min="11" max="11" width="5" style="1" bestFit="1" customWidth="1"/>
    <col min="12" max="12" width="10.85546875" style="1" bestFit="1" customWidth="1"/>
    <col min="13" max="13" width="5.28515625" style="1" bestFit="1" customWidth="1"/>
    <col min="14" max="14" width="10" style="1" bestFit="1" customWidth="1"/>
    <col min="15" max="16384" width="9.140625" style="1"/>
  </cols>
  <sheetData>
    <row r="2" spans="1:14" x14ac:dyDescent="0.25">
      <c r="A2" s="17" t="s">
        <v>0</v>
      </c>
      <c r="B2" s="17"/>
    </row>
    <row r="3" spans="1:14" x14ac:dyDescent="0.25">
      <c r="A3" s="17" t="s">
        <v>1</v>
      </c>
      <c r="B3" s="17"/>
    </row>
    <row r="4" spans="1:14" x14ac:dyDescent="0.25">
      <c r="A4" s="17" t="s">
        <v>2</v>
      </c>
      <c r="B4" s="17"/>
    </row>
    <row r="5" spans="1:14" x14ac:dyDescent="0.25">
      <c r="A5" s="17" t="s">
        <v>3</v>
      </c>
      <c r="B5" s="17"/>
    </row>
    <row r="6" spans="1:14" x14ac:dyDescent="0.25">
      <c r="A6" s="17" t="s">
        <v>4</v>
      </c>
      <c r="B6" s="17"/>
    </row>
    <row r="7" spans="1:14" x14ac:dyDescent="0.25">
      <c r="A7" s="17" t="s">
        <v>5</v>
      </c>
      <c r="B7" s="17"/>
    </row>
    <row r="8" spans="1:14" ht="25.5" customHeight="1" x14ac:dyDescent="0.25">
      <c r="A8" s="16"/>
      <c r="B8" s="16"/>
      <c r="C8" s="16" t="s">
        <v>6</v>
      </c>
      <c r="D8" s="16"/>
      <c r="E8" s="16"/>
      <c r="F8" s="16" t="s">
        <v>7</v>
      </c>
      <c r="G8" s="16"/>
      <c r="H8" s="16"/>
      <c r="I8" s="16" t="s">
        <v>8</v>
      </c>
      <c r="J8" s="16"/>
      <c r="K8" s="16"/>
      <c r="L8" s="16" t="s">
        <v>9</v>
      </c>
      <c r="M8" s="16" t="s">
        <v>10</v>
      </c>
      <c r="N8" s="16" t="s">
        <v>11</v>
      </c>
    </row>
    <row r="9" spans="1:14" x14ac:dyDescent="0.25">
      <c r="A9" s="16"/>
      <c r="B9" s="16"/>
      <c r="C9" s="2" t="s">
        <v>12</v>
      </c>
      <c r="D9" s="2" t="s">
        <v>13</v>
      </c>
      <c r="E9" s="2" t="s">
        <v>14</v>
      </c>
      <c r="F9" s="2" t="s">
        <v>12</v>
      </c>
      <c r="G9" s="2" t="s">
        <v>13</v>
      </c>
      <c r="H9" s="2" t="s">
        <v>14</v>
      </c>
      <c r="I9" s="2" t="s">
        <v>15</v>
      </c>
      <c r="J9" s="2" t="s">
        <v>16</v>
      </c>
      <c r="K9" s="2" t="s">
        <v>17</v>
      </c>
      <c r="L9" s="16"/>
      <c r="M9" s="16"/>
      <c r="N9" s="16"/>
    </row>
    <row r="10" spans="1:14" x14ac:dyDescent="0.25">
      <c r="A10" s="3" t="s">
        <v>18</v>
      </c>
      <c r="B10" s="3" t="s">
        <v>19</v>
      </c>
      <c r="C10" s="4">
        <v>99288.077999999994</v>
      </c>
      <c r="D10" s="5">
        <v>102318.14</v>
      </c>
      <c r="E10" s="5">
        <v>3030.0620000000054</v>
      </c>
      <c r="F10" s="5">
        <v>1186261.0009999999</v>
      </c>
      <c r="G10" s="5">
        <v>1251427.0900000001</v>
      </c>
      <c r="H10" s="5">
        <v>65166.089000000153</v>
      </c>
      <c r="I10" s="6">
        <v>8.5</v>
      </c>
      <c r="J10" s="6">
        <v>7.93</v>
      </c>
      <c r="K10" s="7">
        <v>-0.57000000000000028</v>
      </c>
      <c r="L10" s="8">
        <v>1186261.0009999999</v>
      </c>
      <c r="M10" s="6"/>
      <c r="N10" s="7" t="s">
        <v>20</v>
      </c>
    </row>
    <row r="11" spans="1:14" outlineLevel="1" x14ac:dyDescent="0.25">
      <c r="A11" s="3" t="s">
        <v>21</v>
      </c>
      <c r="B11" s="3" t="s">
        <v>22</v>
      </c>
      <c r="C11" s="4">
        <v>0</v>
      </c>
      <c r="D11" s="5">
        <v>119513.09</v>
      </c>
      <c r="E11" s="5">
        <v>119513.09</v>
      </c>
      <c r="F11" s="5">
        <v>0</v>
      </c>
      <c r="G11" s="5">
        <v>464573.87</v>
      </c>
      <c r="H11" s="5">
        <v>464573.87</v>
      </c>
      <c r="I11" s="6">
        <v>0</v>
      </c>
      <c r="J11" s="6">
        <v>1.93</v>
      </c>
      <c r="K11" s="7">
        <v>1.93</v>
      </c>
      <c r="L11" s="8">
        <v>0</v>
      </c>
      <c r="M11" s="6"/>
      <c r="N11" s="7" t="s">
        <v>20</v>
      </c>
    </row>
    <row r="12" spans="1:14" outlineLevel="1" x14ac:dyDescent="0.25">
      <c r="A12" s="3" t="s">
        <v>23</v>
      </c>
      <c r="B12" s="3" t="s">
        <v>24</v>
      </c>
      <c r="C12" s="4">
        <v>0</v>
      </c>
      <c r="D12" s="5">
        <v>-80509</v>
      </c>
      <c r="E12" s="5">
        <v>-80509</v>
      </c>
      <c r="F12" s="5">
        <v>0</v>
      </c>
      <c r="G12" s="5">
        <v>0</v>
      </c>
      <c r="H12" s="5">
        <v>0</v>
      </c>
      <c r="I12" s="6">
        <v>0</v>
      </c>
      <c r="J12" s="6">
        <v>0</v>
      </c>
      <c r="K12" s="7">
        <v>0</v>
      </c>
      <c r="L12" s="8">
        <v>0</v>
      </c>
      <c r="M12" s="6"/>
      <c r="N12" s="7" t="s">
        <v>20</v>
      </c>
    </row>
    <row r="13" spans="1:14" outlineLevel="1" x14ac:dyDescent="0.25">
      <c r="A13" s="3" t="s">
        <v>25</v>
      </c>
      <c r="B13" s="3" t="s">
        <v>26</v>
      </c>
      <c r="C13" s="4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6">
        <v>0</v>
      </c>
      <c r="J13" s="6">
        <v>0</v>
      </c>
      <c r="K13" s="7">
        <v>0</v>
      </c>
      <c r="L13" s="8">
        <v>0</v>
      </c>
      <c r="M13" s="6"/>
      <c r="N13" s="7" t="s">
        <v>20</v>
      </c>
    </row>
    <row r="14" spans="1:14" outlineLevel="1" x14ac:dyDescent="0.25">
      <c r="A14" s="3" t="s">
        <v>27</v>
      </c>
      <c r="B14" s="3" t="s">
        <v>28</v>
      </c>
      <c r="C14" s="4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6">
        <v>0</v>
      </c>
      <c r="J14" s="6">
        <v>0</v>
      </c>
      <c r="K14" s="7">
        <v>0</v>
      </c>
      <c r="L14" s="8">
        <v>0</v>
      </c>
      <c r="M14" s="6"/>
      <c r="N14" s="7" t="s">
        <v>20</v>
      </c>
    </row>
    <row r="15" spans="1:14" outlineLevel="1" x14ac:dyDescent="0.25">
      <c r="A15" s="3" t="s">
        <v>29</v>
      </c>
      <c r="B15" s="3" t="s">
        <v>30</v>
      </c>
      <c r="C15" s="4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6">
        <v>0</v>
      </c>
      <c r="J15" s="6">
        <v>0</v>
      </c>
      <c r="K15" s="7">
        <v>0</v>
      </c>
      <c r="L15" s="8">
        <v>0</v>
      </c>
      <c r="M15" s="6"/>
      <c r="N15" s="7" t="s">
        <v>20</v>
      </c>
    </row>
    <row r="16" spans="1:14" outlineLevel="1" x14ac:dyDescent="0.25">
      <c r="A16" s="3" t="s">
        <v>31</v>
      </c>
      <c r="B16" s="3" t="s">
        <v>32</v>
      </c>
      <c r="C16" s="4">
        <v>72795.061600000001</v>
      </c>
      <c r="D16" s="5">
        <v>39102.080000000002</v>
      </c>
      <c r="E16" s="5">
        <v>-33692.981599999999</v>
      </c>
      <c r="F16" s="5">
        <v>869714.00100000005</v>
      </c>
      <c r="G16" s="5">
        <v>540480.1</v>
      </c>
      <c r="H16" s="5">
        <v>-329233.90100000007</v>
      </c>
      <c r="I16" s="6">
        <v>4.5</v>
      </c>
      <c r="J16" s="6">
        <v>1.2</v>
      </c>
      <c r="K16" s="7">
        <v>-3.3</v>
      </c>
      <c r="L16" s="8">
        <v>869714.00100000005</v>
      </c>
      <c r="M16" s="6"/>
      <c r="N16" s="7" t="s">
        <v>20</v>
      </c>
    </row>
    <row r="17" spans="1:14" outlineLevel="1" x14ac:dyDescent="0.25">
      <c r="A17" s="3" t="s">
        <v>33</v>
      </c>
      <c r="B17" s="3" t="s">
        <v>34</v>
      </c>
      <c r="C17" s="4">
        <v>8706.0552000000007</v>
      </c>
      <c r="D17" s="5">
        <v>0</v>
      </c>
      <c r="E17" s="5">
        <v>-8706.0552000000007</v>
      </c>
      <c r="F17" s="5">
        <v>104015</v>
      </c>
      <c r="G17" s="5">
        <v>0</v>
      </c>
      <c r="H17" s="5">
        <v>-104015</v>
      </c>
      <c r="I17" s="6">
        <v>1</v>
      </c>
      <c r="J17" s="6">
        <v>0</v>
      </c>
      <c r="K17" s="7">
        <v>-1</v>
      </c>
      <c r="L17" s="8">
        <v>104015</v>
      </c>
      <c r="M17" s="6"/>
      <c r="N17" s="7" t="s">
        <v>20</v>
      </c>
    </row>
    <row r="18" spans="1:14" outlineLevel="1" x14ac:dyDescent="0.25">
      <c r="A18" s="3" t="s">
        <v>35</v>
      </c>
      <c r="B18" s="3" t="s">
        <v>36</v>
      </c>
      <c r="C18" s="4">
        <v>0</v>
      </c>
      <c r="D18" s="5">
        <v>5266.67</v>
      </c>
      <c r="E18" s="5">
        <v>5266.67</v>
      </c>
      <c r="F18" s="5">
        <v>0</v>
      </c>
      <c r="G18" s="5">
        <v>10385.469999999999</v>
      </c>
      <c r="H18" s="5">
        <v>10385.469999999999</v>
      </c>
      <c r="I18" s="6">
        <v>0</v>
      </c>
      <c r="J18" s="6">
        <v>1</v>
      </c>
      <c r="K18" s="7">
        <v>1</v>
      </c>
      <c r="L18" s="8">
        <v>0</v>
      </c>
      <c r="M18" s="6"/>
      <c r="N18" s="7" t="s">
        <v>20</v>
      </c>
    </row>
    <row r="19" spans="1:14" outlineLevel="1" x14ac:dyDescent="0.25">
      <c r="A19" s="3" t="s">
        <v>37</v>
      </c>
      <c r="B19" s="3" t="s">
        <v>38</v>
      </c>
      <c r="C19" s="4">
        <v>0</v>
      </c>
      <c r="D19" s="5">
        <v>2653.58</v>
      </c>
      <c r="E19" s="5">
        <v>2653.58</v>
      </c>
      <c r="F19" s="5">
        <v>0</v>
      </c>
      <c r="G19" s="5">
        <v>31823.88</v>
      </c>
      <c r="H19" s="5">
        <v>31823.88</v>
      </c>
      <c r="I19" s="6">
        <v>0</v>
      </c>
      <c r="J19" s="6">
        <v>0.89</v>
      </c>
      <c r="K19" s="7">
        <v>0.89</v>
      </c>
      <c r="L19" s="8">
        <v>0</v>
      </c>
      <c r="M19" s="6"/>
      <c r="N19" s="7" t="s">
        <v>20</v>
      </c>
    </row>
    <row r="20" spans="1:14" outlineLevel="1" x14ac:dyDescent="0.25">
      <c r="A20" s="3" t="s">
        <v>39</v>
      </c>
      <c r="B20" s="3" t="s">
        <v>40</v>
      </c>
      <c r="C20" s="4">
        <v>0</v>
      </c>
      <c r="D20" s="5">
        <v>0</v>
      </c>
      <c r="E20" s="5">
        <v>0</v>
      </c>
      <c r="F20" s="5">
        <v>0</v>
      </c>
      <c r="G20" s="5">
        <v>10150.44</v>
      </c>
      <c r="H20" s="5">
        <v>10150.44</v>
      </c>
      <c r="I20" s="6">
        <v>0</v>
      </c>
      <c r="J20" s="6">
        <v>0</v>
      </c>
      <c r="K20" s="7">
        <v>0</v>
      </c>
      <c r="L20" s="8">
        <v>0</v>
      </c>
      <c r="M20" s="6"/>
      <c r="N20" s="7" t="s">
        <v>20</v>
      </c>
    </row>
    <row r="21" spans="1:14" outlineLevel="1" x14ac:dyDescent="0.25">
      <c r="A21" s="3" t="s">
        <v>41</v>
      </c>
      <c r="B21" s="3" t="s">
        <v>42</v>
      </c>
      <c r="C21" s="4">
        <v>0</v>
      </c>
      <c r="D21" s="5">
        <v>4290.29</v>
      </c>
      <c r="E21" s="5">
        <v>4290.29</v>
      </c>
      <c r="F21" s="5">
        <v>0</v>
      </c>
      <c r="G21" s="5">
        <v>40218.980000000003</v>
      </c>
      <c r="H21" s="5">
        <v>40218.980000000003</v>
      </c>
      <c r="I21" s="6">
        <v>0</v>
      </c>
      <c r="J21" s="6">
        <v>1</v>
      </c>
      <c r="K21" s="7">
        <v>1</v>
      </c>
      <c r="L21" s="8">
        <v>0</v>
      </c>
      <c r="M21" s="6"/>
      <c r="N21" s="7" t="s">
        <v>20</v>
      </c>
    </row>
    <row r="22" spans="1:14" outlineLevel="1" x14ac:dyDescent="0.25">
      <c r="A22" s="3" t="s">
        <v>43</v>
      </c>
      <c r="B22" s="3" t="s">
        <v>44</v>
      </c>
      <c r="C22" s="4">
        <v>4818.5664999999999</v>
      </c>
      <c r="D22" s="5">
        <v>0</v>
      </c>
      <c r="E22" s="5">
        <v>-4818.5664999999999</v>
      </c>
      <c r="F22" s="5">
        <v>57593</v>
      </c>
      <c r="G22" s="5">
        <v>0</v>
      </c>
      <c r="H22" s="5">
        <v>-57593</v>
      </c>
      <c r="I22" s="6">
        <v>1</v>
      </c>
      <c r="J22" s="6">
        <v>0</v>
      </c>
      <c r="K22" s="7">
        <v>-1</v>
      </c>
      <c r="L22" s="8">
        <v>57593</v>
      </c>
      <c r="M22" s="6"/>
      <c r="N22" s="7" t="s">
        <v>20</v>
      </c>
    </row>
    <row r="23" spans="1:14" outlineLevel="1" x14ac:dyDescent="0.25">
      <c r="A23" s="3" t="s">
        <v>45</v>
      </c>
      <c r="B23" s="3" t="s">
        <v>46</v>
      </c>
      <c r="C23" s="4">
        <v>6265.7824000000001</v>
      </c>
      <c r="D23" s="5">
        <v>5650.36</v>
      </c>
      <c r="E23" s="5">
        <v>-615.42240000000038</v>
      </c>
      <c r="F23" s="5">
        <v>74860</v>
      </c>
      <c r="G23" s="5">
        <v>71174.320000000007</v>
      </c>
      <c r="H23" s="5">
        <v>-3685.679999999993</v>
      </c>
      <c r="I23" s="6">
        <v>1</v>
      </c>
      <c r="J23" s="6">
        <v>0.91</v>
      </c>
      <c r="K23" s="7">
        <v>-8.9999999999999969E-2</v>
      </c>
      <c r="L23" s="8">
        <v>74860</v>
      </c>
      <c r="M23" s="6"/>
      <c r="N23" s="7" t="s">
        <v>20</v>
      </c>
    </row>
    <row r="24" spans="1:14" outlineLevel="1" x14ac:dyDescent="0.25">
      <c r="A24" s="3" t="s">
        <v>47</v>
      </c>
      <c r="B24" s="3" t="s">
        <v>48</v>
      </c>
      <c r="C24" s="4">
        <v>6702.6122999999998</v>
      </c>
      <c r="D24" s="5">
        <v>6351.07</v>
      </c>
      <c r="E24" s="5">
        <v>-351.54230000000007</v>
      </c>
      <c r="F24" s="5">
        <v>80079</v>
      </c>
      <c r="G24" s="5">
        <v>82620.03</v>
      </c>
      <c r="H24" s="5">
        <v>2541.0299999999988</v>
      </c>
      <c r="I24" s="6">
        <v>1</v>
      </c>
      <c r="J24" s="6">
        <v>1</v>
      </c>
      <c r="K24" s="7">
        <v>0</v>
      </c>
      <c r="L24" s="8">
        <v>80079</v>
      </c>
      <c r="M24" s="6"/>
      <c r="N24" s="7" t="s">
        <v>20</v>
      </c>
    </row>
  </sheetData>
  <mergeCells count="13">
    <mergeCell ref="A2:B2"/>
    <mergeCell ref="A3:B3"/>
    <mergeCell ref="A4:B4"/>
    <mergeCell ref="A5:B5"/>
    <mergeCell ref="A6:B6"/>
    <mergeCell ref="L8:L9"/>
    <mergeCell ref="M8:M9"/>
    <mergeCell ref="N8:N9"/>
    <mergeCell ref="A7:B7"/>
    <mergeCell ref="A8:B9"/>
    <mergeCell ref="C8:E8"/>
    <mergeCell ref="F8:H8"/>
    <mergeCell ref="I8:K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955EB-FE16-481B-B53D-799E2418B1B4}">
  <dimension ref="A2:N18"/>
  <sheetViews>
    <sheetView workbookViewId="0">
      <selection activeCell="A11" sqref="A11:B18"/>
    </sheetView>
  </sheetViews>
  <sheetFormatPr defaultRowHeight="13.5" outlineLevelRow="1" x14ac:dyDescent="0.25"/>
  <cols>
    <col min="1" max="1" width="16.85546875" style="1" bestFit="1" customWidth="1"/>
    <col min="2" max="2" width="20.7109375" style="1" bestFit="1" customWidth="1"/>
    <col min="3" max="3" width="7.42578125" style="1" bestFit="1" customWidth="1"/>
    <col min="4" max="4" width="8" style="1" bestFit="1" customWidth="1"/>
    <col min="5" max="5" width="8.7109375" style="1" bestFit="1" customWidth="1"/>
    <col min="6" max="7" width="8.85546875" style="1" bestFit="1" customWidth="1"/>
    <col min="8" max="8" width="8.7109375" style="1" bestFit="1" customWidth="1"/>
    <col min="9" max="10" width="4.42578125" style="1" bestFit="1" customWidth="1"/>
    <col min="11" max="11" width="5" style="1" bestFit="1" customWidth="1"/>
    <col min="12" max="12" width="10.85546875" style="1" bestFit="1" customWidth="1"/>
    <col min="13" max="13" width="5.28515625" style="1" bestFit="1" customWidth="1"/>
    <col min="14" max="14" width="10" style="1" bestFit="1" customWidth="1"/>
    <col min="15" max="16384" width="9.140625" style="1"/>
  </cols>
  <sheetData>
    <row r="2" spans="1:14" x14ac:dyDescent="0.25">
      <c r="A2" s="17" t="s">
        <v>0</v>
      </c>
      <c r="B2" s="17"/>
    </row>
    <row r="3" spans="1:14" x14ac:dyDescent="0.25">
      <c r="A3" s="17" t="s">
        <v>1</v>
      </c>
      <c r="B3" s="17"/>
    </row>
    <row r="4" spans="1:14" x14ac:dyDescent="0.25">
      <c r="A4" s="17" t="s">
        <v>2</v>
      </c>
      <c r="B4" s="17"/>
    </row>
    <row r="5" spans="1:14" x14ac:dyDescent="0.25">
      <c r="A5" s="17" t="s">
        <v>3</v>
      </c>
      <c r="B5" s="17"/>
    </row>
    <row r="6" spans="1:14" x14ac:dyDescent="0.25">
      <c r="A6" s="17" t="s">
        <v>49</v>
      </c>
      <c r="B6" s="17"/>
    </row>
    <row r="7" spans="1:14" x14ac:dyDescent="0.25">
      <c r="A7" s="17" t="s">
        <v>5</v>
      </c>
      <c r="B7" s="17"/>
    </row>
    <row r="8" spans="1:14" ht="25.5" customHeight="1" x14ac:dyDescent="0.25">
      <c r="A8" s="16"/>
      <c r="B8" s="16"/>
      <c r="C8" s="16" t="s">
        <v>6</v>
      </c>
      <c r="D8" s="16"/>
      <c r="E8" s="16"/>
      <c r="F8" s="16" t="s">
        <v>7</v>
      </c>
      <c r="G8" s="16"/>
      <c r="H8" s="16"/>
      <c r="I8" s="16" t="s">
        <v>8</v>
      </c>
      <c r="J8" s="16"/>
      <c r="K8" s="16"/>
      <c r="L8" s="16" t="s">
        <v>9</v>
      </c>
      <c r="M8" s="16" t="s">
        <v>10</v>
      </c>
      <c r="N8" s="16" t="s">
        <v>11</v>
      </c>
    </row>
    <row r="9" spans="1:14" x14ac:dyDescent="0.25">
      <c r="A9" s="16"/>
      <c r="B9" s="16"/>
      <c r="C9" s="2" t="s">
        <v>12</v>
      </c>
      <c r="D9" s="2" t="s">
        <v>13</v>
      </c>
      <c r="E9" s="2" t="s">
        <v>14</v>
      </c>
      <c r="F9" s="2" t="s">
        <v>12</v>
      </c>
      <c r="G9" s="2" t="s">
        <v>13</v>
      </c>
      <c r="H9" s="2" t="s">
        <v>14</v>
      </c>
      <c r="I9" s="2" t="s">
        <v>15</v>
      </c>
      <c r="J9" s="2" t="s">
        <v>16</v>
      </c>
      <c r="K9" s="2" t="s">
        <v>17</v>
      </c>
      <c r="L9" s="16"/>
      <c r="M9" s="16"/>
      <c r="N9" s="16"/>
    </row>
    <row r="10" spans="1:14" x14ac:dyDescent="0.25">
      <c r="A10" s="3" t="s">
        <v>18</v>
      </c>
      <c r="B10" s="3" t="s">
        <v>19</v>
      </c>
      <c r="C10" s="4">
        <v>144672.323</v>
      </c>
      <c r="D10" s="5">
        <v>104859.75</v>
      </c>
      <c r="E10" s="5">
        <v>-39812.573000000004</v>
      </c>
      <c r="F10" s="5">
        <v>1049480</v>
      </c>
      <c r="G10" s="5">
        <v>1253996.2</v>
      </c>
      <c r="H10" s="5">
        <v>204516.19999999995</v>
      </c>
      <c r="I10" s="6">
        <v>8</v>
      </c>
      <c r="J10" s="6">
        <v>8.33</v>
      </c>
      <c r="K10" s="7">
        <v>0.33000000000000007</v>
      </c>
      <c r="L10" s="8">
        <v>1049480</v>
      </c>
      <c r="M10" s="6"/>
      <c r="N10" s="7" t="s">
        <v>20</v>
      </c>
    </row>
    <row r="11" spans="1:14" outlineLevel="1" x14ac:dyDescent="0.25">
      <c r="A11" s="3" t="s">
        <v>21</v>
      </c>
      <c r="B11" s="3" t="s">
        <v>22</v>
      </c>
      <c r="C11" s="4">
        <v>0</v>
      </c>
      <c r="D11" s="5">
        <v>5573.07</v>
      </c>
      <c r="E11" s="5">
        <v>5573.07</v>
      </c>
      <c r="F11" s="5">
        <v>0</v>
      </c>
      <c r="G11" s="5">
        <v>499527.67999999999</v>
      </c>
      <c r="H11" s="5">
        <v>499527.67999999999</v>
      </c>
      <c r="I11" s="6">
        <v>0</v>
      </c>
      <c r="J11" s="6">
        <v>2.33</v>
      </c>
      <c r="K11" s="7">
        <v>2.33</v>
      </c>
      <c r="L11" s="8">
        <v>0</v>
      </c>
      <c r="M11" s="6"/>
      <c r="N11" s="7" t="s">
        <v>20</v>
      </c>
    </row>
    <row r="12" spans="1:14" outlineLevel="1" x14ac:dyDescent="0.25">
      <c r="A12" s="3" t="s">
        <v>31</v>
      </c>
      <c r="B12" s="3" t="s">
        <v>32</v>
      </c>
      <c r="C12" s="4">
        <v>100633.802</v>
      </c>
      <c r="D12" s="5">
        <v>72946.94</v>
      </c>
      <c r="E12" s="5">
        <v>-27686.861999999994</v>
      </c>
      <c r="F12" s="5">
        <v>749124</v>
      </c>
      <c r="G12" s="5">
        <v>563508.24</v>
      </c>
      <c r="H12" s="5">
        <v>-185615.76</v>
      </c>
      <c r="I12" s="6">
        <v>4</v>
      </c>
      <c r="J12" s="6">
        <v>2.2000000000000002</v>
      </c>
      <c r="K12" s="7">
        <v>-1.7999999999999998</v>
      </c>
      <c r="L12" s="8">
        <v>749124</v>
      </c>
      <c r="M12" s="6"/>
      <c r="N12" s="7" t="s">
        <v>20</v>
      </c>
    </row>
    <row r="13" spans="1:14" outlineLevel="1" x14ac:dyDescent="0.25">
      <c r="A13" s="3" t="s">
        <v>33</v>
      </c>
      <c r="B13" s="3" t="s">
        <v>34</v>
      </c>
      <c r="C13" s="4">
        <v>15162.316000000001</v>
      </c>
      <c r="D13" s="5">
        <v>0</v>
      </c>
      <c r="E13" s="5">
        <v>-15162.316000000001</v>
      </c>
      <c r="F13" s="5">
        <v>98605</v>
      </c>
      <c r="G13" s="5">
        <v>0</v>
      </c>
      <c r="H13" s="5">
        <v>-98605</v>
      </c>
      <c r="I13" s="6">
        <v>1</v>
      </c>
      <c r="J13" s="6">
        <v>0</v>
      </c>
      <c r="K13" s="7">
        <v>-1</v>
      </c>
      <c r="L13" s="8">
        <v>98605</v>
      </c>
      <c r="M13" s="6"/>
      <c r="N13" s="7" t="s">
        <v>20</v>
      </c>
    </row>
    <row r="14" spans="1:14" outlineLevel="1" x14ac:dyDescent="0.25">
      <c r="A14" s="3" t="s">
        <v>37</v>
      </c>
      <c r="B14" s="3" t="s">
        <v>38</v>
      </c>
      <c r="C14" s="4">
        <v>0</v>
      </c>
      <c r="D14" s="5">
        <v>3957.24</v>
      </c>
      <c r="E14" s="5">
        <v>3957.24</v>
      </c>
      <c r="F14" s="5">
        <v>0</v>
      </c>
      <c r="G14" s="5">
        <v>30227.63</v>
      </c>
      <c r="H14" s="5">
        <v>30227.63</v>
      </c>
      <c r="I14" s="6">
        <v>0</v>
      </c>
      <c r="J14" s="6">
        <v>0.89</v>
      </c>
      <c r="K14" s="7">
        <v>0.89</v>
      </c>
      <c r="L14" s="8">
        <v>0</v>
      </c>
      <c r="M14" s="6"/>
      <c r="N14" s="7" t="s">
        <v>20</v>
      </c>
    </row>
    <row r="15" spans="1:14" outlineLevel="1" x14ac:dyDescent="0.25">
      <c r="A15" s="3" t="s">
        <v>39</v>
      </c>
      <c r="B15" s="3" t="s">
        <v>40</v>
      </c>
      <c r="C15" s="4">
        <v>0</v>
      </c>
      <c r="D15" s="5">
        <v>5125.62</v>
      </c>
      <c r="E15" s="5">
        <v>5125.62</v>
      </c>
      <c r="F15" s="5">
        <v>0</v>
      </c>
      <c r="G15" s="5">
        <v>38683.35</v>
      </c>
      <c r="H15" s="5">
        <v>38683.35</v>
      </c>
      <c r="I15" s="6">
        <v>0</v>
      </c>
      <c r="J15" s="6">
        <v>1</v>
      </c>
      <c r="K15" s="7">
        <v>1</v>
      </c>
      <c r="L15" s="8">
        <v>0</v>
      </c>
      <c r="M15" s="6"/>
      <c r="N15" s="7" t="s">
        <v>20</v>
      </c>
    </row>
    <row r="16" spans="1:14" outlineLevel="1" x14ac:dyDescent="0.25">
      <c r="A16" s="3" t="s">
        <v>43</v>
      </c>
      <c r="B16" s="3" t="s">
        <v>44</v>
      </c>
      <c r="C16" s="4">
        <v>7233.9769999999999</v>
      </c>
      <c r="D16" s="5">
        <v>0</v>
      </c>
      <c r="E16" s="5">
        <v>-7233.9769999999999</v>
      </c>
      <c r="F16" s="5">
        <v>54572</v>
      </c>
      <c r="G16" s="5">
        <v>0</v>
      </c>
      <c r="H16" s="5">
        <v>-54572</v>
      </c>
      <c r="I16" s="6">
        <v>1</v>
      </c>
      <c r="J16" s="6">
        <v>0</v>
      </c>
      <c r="K16" s="7">
        <v>-1</v>
      </c>
      <c r="L16" s="8">
        <v>54572</v>
      </c>
      <c r="M16" s="6"/>
      <c r="N16" s="7" t="s">
        <v>20</v>
      </c>
    </row>
    <row r="17" spans="1:14" outlineLevel="1" x14ac:dyDescent="0.25">
      <c r="A17" s="3" t="s">
        <v>45</v>
      </c>
      <c r="B17" s="3" t="s">
        <v>46</v>
      </c>
      <c r="C17" s="4">
        <v>9406.7620000000006</v>
      </c>
      <c r="D17" s="5">
        <v>8496.76</v>
      </c>
      <c r="E17" s="5">
        <v>-910.00200000000041</v>
      </c>
      <c r="F17" s="5">
        <v>71093</v>
      </c>
      <c r="G17" s="5">
        <v>62559.49</v>
      </c>
      <c r="H17" s="5">
        <v>-8533.510000000002</v>
      </c>
      <c r="I17" s="6">
        <v>1</v>
      </c>
      <c r="J17" s="6">
        <v>0.91</v>
      </c>
      <c r="K17" s="7">
        <v>-8.9999999999999969E-2</v>
      </c>
      <c r="L17" s="8">
        <v>71093</v>
      </c>
      <c r="M17" s="6"/>
      <c r="N17" s="7" t="s">
        <v>20</v>
      </c>
    </row>
    <row r="18" spans="1:14" outlineLevel="1" x14ac:dyDescent="0.25">
      <c r="A18" s="3" t="s">
        <v>47</v>
      </c>
      <c r="B18" s="3" t="s">
        <v>48</v>
      </c>
      <c r="C18" s="4">
        <v>12235.466</v>
      </c>
      <c r="D18" s="5">
        <v>8760.1200000000008</v>
      </c>
      <c r="E18" s="5">
        <v>-3475.3459999999995</v>
      </c>
      <c r="F18" s="5">
        <v>76086</v>
      </c>
      <c r="G18" s="5">
        <v>59489.81</v>
      </c>
      <c r="H18" s="5">
        <v>-16596.190000000002</v>
      </c>
      <c r="I18" s="6">
        <v>1</v>
      </c>
      <c r="J18" s="6">
        <v>1</v>
      </c>
      <c r="K18" s="7">
        <v>0</v>
      </c>
      <c r="L18" s="8">
        <v>76086</v>
      </c>
      <c r="M18" s="6"/>
      <c r="N18" s="7" t="s">
        <v>20</v>
      </c>
    </row>
  </sheetData>
  <mergeCells count="13">
    <mergeCell ref="A7:B7"/>
    <mergeCell ref="A2:B2"/>
    <mergeCell ref="A3:B3"/>
    <mergeCell ref="A4:B4"/>
    <mergeCell ref="A5:B5"/>
    <mergeCell ref="A6:B6"/>
    <mergeCell ref="N8:N9"/>
    <mergeCell ref="A8:B9"/>
    <mergeCell ref="C8:E8"/>
    <mergeCell ref="F8:H8"/>
    <mergeCell ref="I8:K8"/>
    <mergeCell ref="L8:L9"/>
    <mergeCell ref="M8:M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94CD7-CDF3-41A4-870F-7AC59691BD89}">
  <dimension ref="A2:N15"/>
  <sheetViews>
    <sheetView workbookViewId="0">
      <selection activeCell="A11" sqref="A11:B15"/>
    </sheetView>
  </sheetViews>
  <sheetFormatPr defaultRowHeight="13.5" outlineLevelRow="1" x14ac:dyDescent="0.25"/>
  <cols>
    <col min="1" max="1" width="16.85546875" style="1" bestFit="1" customWidth="1"/>
    <col min="2" max="2" width="20.7109375" style="1" bestFit="1" customWidth="1"/>
    <col min="3" max="3" width="7.28515625" style="1" bestFit="1" customWidth="1"/>
    <col min="4" max="4" width="8" style="1" bestFit="1" customWidth="1"/>
    <col min="5" max="5" width="8.7109375" style="1" bestFit="1" customWidth="1"/>
    <col min="6" max="6" width="7.42578125" style="1" bestFit="1" customWidth="1"/>
    <col min="7" max="7" width="8" style="1" bestFit="1" customWidth="1"/>
    <col min="8" max="8" width="8.7109375" style="1" bestFit="1" customWidth="1"/>
    <col min="9" max="10" width="4.42578125" style="1" bestFit="1" customWidth="1"/>
    <col min="11" max="11" width="5" style="1" bestFit="1" customWidth="1"/>
    <col min="12" max="12" width="10.85546875" style="1" bestFit="1" customWidth="1"/>
    <col min="13" max="13" width="5.28515625" style="1" bestFit="1" customWidth="1"/>
    <col min="14" max="14" width="10" style="1" bestFit="1" customWidth="1"/>
    <col min="15" max="16384" width="9.140625" style="1"/>
  </cols>
  <sheetData>
    <row r="2" spans="1:14" x14ac:dyDescent="0.25">
      <c r="A2" s="17" t="s">
        <v>0</v>
      </c>
      <c r="B2" s="17"/>
    </row>
    <row r="3" spans="1:14" x14ac:dyDescent="0.25">
      <c r="A3" s="17" t="s">
        <v>1</v>
      </c>
      <c r="B3" s="17"/>
    </row>
    <row r="4" spans="1:14" x14ac:dyDescent="0.25">
      <c r="A4" s="17" t="s">
        <v>2</v>
      </c>
      <c r="B4" s="17"/>
    </row>
    <row r="5" spans="1:14" x14ac:dyDescent="0.25">
      <c r="A5" s="17" t="s">
        <v>3</v>
      </c>
      <c r="B5" s="17"/>
    </row>
    <row r="6" spans="1:14" x14ac:dyDescent="0.25">
      <c r="A6" s="17" t="s">
        <v>51</v>
      </c>
      <c r="B6" s="17"/>
    </row>
    <row r="7" spans="1:14" x14ac:dyDescent="0.25">
      <c r="A7" s="17" t="s">
        <v>5</v>
      </c>
      <c r="B7" s="17"/>
    </row>
    <row r="8" spans="1:14" ht="25.5" customHeight="1" x14ac:dyDescent="0.25">
      <c r="A8" s="16"/>
      <c r="B8" s="16"/>
      <c r="C8" s="16" t="s">
        <v>6</v>
      </c>
      <c r="D8" s="16"/>
      <c r="E8" s="16"/>
      <c r="F8" s="16" t="s">
        <v>7</v>
      </c>
      <c r="G8" s="16"/>
      <c r="H8" s="16"/>
      <c r="I8" s="16" t="s">
        <v>8</v>
      </c>
      <c r="J8" s="16"/>
      <c r="K8" s="16"/>
      <c r="L8" s="16" t="s">
        <v>9</v>
      </c>
      <c r="M8" s="16" t="s">
        <v>10</v>
      </c>
      <c r="N8" s="16" t="s">
        <v>11</v>
      </c>
    </row>
    <row r="9" spans="1:14" x14ac:dyDescent="0.25">
      <c r="A9" s="16"/>
      <c r="B9" s="16"/>
      <c r="C9" s="2" t="s">
        <v>12</v>
      </c>
      <c r="D9" s="2" t="s">
        <v>13</v>
      </c>
      <c r="E9" s="2" t="s">
        <v>14</v>
      </c>
      <c r="F9" s="2" t="s">
        <v>12</v>
      </c>
      <c r="G9" s="2" t="s">
        <v>13</v>
      </c>
      <c r="H9" s="2" t="s">
        <v>14</v>
      </c>
      <c r="I9" s="2" t="s">
        <v>15</v>
      </c>
      <c r="J9" s="2" t="s">
        <v>16</v>
      </c>
      <c r="K9" s="2" t="s">
        <v>17</v>
      </c>
      <c r="L9" s="16"/>
      <c r="M9" s="16"/>
      <c r="N9" s="16"/>
    </row>
    <row r="10" spans="1:14" x14ac:dyDescent="0.25">
      <c r="A10" s="3" t="s">
        <v>18</v>
      </c>
      <c r="B10" s="3" t="s">
        <v>19</v>
      </c>
      <c r="C10" s="4">
        <v>14971</v>
      </c>
      <c r="D10" s="5">
        <v>16519.59</v>
      </c>
      <c r="E10" s="5">
        <v>1548.5900000000001</v>
      </c>
      <c r="F10" s="5">
        <v>178590.25399999999</v>
      </c>
      <c r="G10" s="5">
        <v>152371.98000000001</v>
      </c>
      <c r="H10" s="5">
        <v>-26218.273999999976</v>
      </c>
      <c r="I10" s="6">
        <v>3</v>
      </c>
      <c r="J10" s="6">
        <v>3.89</v>
      </c>
      <c r="K10" s="7">
        <v>0.89000000000000012</v>
      </c>
      <c r="L10" s="8">
        <v>178590.25399999999</v>
      </c>
      <c r="M10" s="6"/>
      <c r="N10" s="7" t="s">
        <v>20</v>
      </c>
    </row>
    <row r="11" spans="1:14" outlineLevel="1" x14ac:dyDescent="0.25">
      <c r="A11" s="3" t="s">
        <v>37</v>
      </c>
      <c r="B11" s="3" t="s">
        <v>38</v>
      </c>
      <c r="C11" s="4">
        <v>0</v>
      </c>
      <c r="D11" s="5">
        <v>2229.65</v>
      </c>
      <c r="E11" s="5">
        <v>2229.65</v>
      </c>
      <c r="F11" s="5">
        <v>0</v>
      </c>
      <c r="G11" s="5">
        <v>26755.48</v>
      </c>
      <c r="H11" s="5">
        <v>26755.48</v>
      </c>
      <c r="I11" s="6">
        <v>0</v>
      </c>
      <c r="J11" s="6">
        <v>0.89</v>
      </c>
      <c r="K11" s="7">
        <v>0.89</v>
      </c>
      <c r="L11" s="8">
        <v>0</v>
      </c>
      <c r="M11" s="6"/>
      <c r="N11" s="7" t="s">
        <v>20</v>
      </c>
    </row>
    <row r="12" spans="1:14" outlineLevel="1" x14ac:dyDescent="0.25">
      <c r="A12" s="3" t="s">
        <v>39</v>
      </c>
      <c r="B12" s="3" t="s">
        <v>40</v>
      </c>
      <c r="C12" s="4">
        <v>0</v>
      </c>
      <c r="D12" s="5">
        <v>2880.59</v>
      </c>
      <c r="E12" s="5">
        <v>2880.59</v>
      </c>
      <c r="F12" s="5">
        <v>0</v>
      </c>
      <c r="G12" s="5">
        <v>14820.99</v>
      </c>
      <c r="H12" s="5">
        <v>14820.99</v>
      </c>
      <c r="I12" s="6">
        <v>0</v>
      </c>
      <c r="J12" s="6">
        <v>1</v>
      </c>
      <c r="K12" s="7">
        <v>1</v>
      </c>
      <c r="L12" s="8">
        <v>0</v>
      </c>
      <c r="M12" s="6"/>
      <c r="N12" s="7" t="s">
        <v>20</v>
      </c>
    </row>
    <row r="13" spans="1:14" outlineLevel="1" x14ac:dyDescent="0.25">
      <c r="A13" s="3" t="s">
        <v>43</v>
      </c>
      <c r="B13" s="3" t="s">
        <v>44</v>
      </c>
      <c r="C13" s="4">
        <v>4101</v>
      </c>
      <c r="D13" s="5">
        <v>0</v>
      </c>
      <c r="E13" s="5">
        <v>-4101</v>
      </c>
      <c r="F13" s="5">
        <v>48893.55</v>
      </c>
      <c r="G13" s="5">
        <v>0</v>
      </c>
      <c r="H13" s="5">
        <v>-48893.55</v>
      </c>
      <c r="I13" s="6">
        <v>1</v>
      </c>
      <c r="J13" s="6">
        <v>0</v>
      </c>
      <c r="K13" s="7">
        <v>-1</v>
      </c>
      <c r="L13" s="8">
        <v>48893.55</v>
      </c>
      <c r="M13" s="6"/>
      <c r="N13" s="7" t="s">
        <v>20</v>
      </c>
    </row>
    <row r="14" spans="1:14" outlineLevel="1" x14ac:dyDescent="0.25">
      <c r="A14" s="3" t="s">
        <v>45</v>
      </c>
      <c r="B14" s="3" t="s">
        <v>46</v>
      </c>
      <c r="C14" s="4">
        <v>5344</v>
      </c>
      <c r="D14" s="5">
        <v>5310.14</v>
      </c>
      <c r="E14" s="5">
        <v>-33.859999999999673</v>
      </c>
      <c r="F14" s="5">
        <v>63731.555999999997</v>
      </c>
      <c r="G14" s="5">
        <v>37604.99</v>
      </c>
      <c r="H14" s="5">
        <v>-26126.565999999999</v>
      </c>
      <c r="I14" s="6">
        <v>1</v>
      </c>
      <c r="J14" s="6">
        <v>1</v>
      </c>
      <c r="K14" s="7">
        <v>0</v>
      </c>
      <c r="L14" s="8">
        <v>63731.555999999997</v>
      </c>
      <c r="M14" s="6"/>
      <c r="N14" s="7" t="s">
        <v>20</v>
      </c>
    </row>
    <row r="15" spans="1:14" outlineLevel="1" x14ac:dyDescent="0.25">
      <c r="A15" s="3" t="s">
        <v>47</v>
      </c>
      <c r="B15" s="3" t="s">
        <v>48</v>
      </c>
      <c r="C15" s="4">
        <v>5526</v>
      </c>
      <c r="D15" s="5">
        <v>6099.21</v>
      </c>
      <c r="E15" s="5">
        <v>573.21</v>
      </c>
      <c r="F15" s="5">
        <v>65965.148000000001</v>
      </c>
      <c r="G15" s="5">
        <v>73190.52</v>
      </c>
      <c r="H15" s="5">
        <v>7225.372000000003</v>
      </c>
      <c r="I15" s="6">
        <v>1</v>
      </c>
      <c r="J15" s="6">
        <v>1</v>
      </c>
      <c r="K15" s="7">
        <v>0</v>
      </c>
      <c r="L15" s="8">
        <v>65965.148000000001</v>
      </c>
      <c r="M15" s="6"/>
      <c r="N15" s="7" t="s">
        <v>20</v>
      </c>
    </row>
  </sheetData>
  <mergeCells count="13">
    <mergeCell ref="A7:B7"/>
    <mergeCell ref="A2:B2"/>
    <mergeCell ref="A3:B3"/>
    <mergeCell ref="A4:B4"/>
    <mergeCell ref="A5:B5"/>
    <mergeCell ref="A6:B6"/>
    <mergeCell ref="N8:N9"/>
    <mergeCell ref="A8:B9"/>
    <mergeCell ref="C8:E8"/>
    <mergeCell ref="F8:H8"/>
    <mergeCell ref="I8:K8"/>
    <mergeCell ref="L8:L9"/>
    <mergeCell ref="M8:M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2BC16-19AA-4D57-8956-77755790D6C6}">
  <dimension ref="A2:N15"/>
  <sheetViews>
    <sheetView workbookViewId="0">
      <selection activeCell="D7" sqref="D7"/>
    </sheetView>
  </sheetViews>
  <sheetFormatPr defaultRowHeight="13.5" outlineLevelRow="1" x14ac:dyDescent="0.25"/>
  <cols>
    <col min="1" max="1" width="16.85546875" style="1" bestFit="1" customWidth="1"/>
    <col min="2" max="2" width="20.7109375" style="1" bestFit="1" customWidth="1"/>
    <col min="3" max="3" width="7.28515625" style="1" bestFit="1" customWidth="1"/>
    <col min="4" max="4" width="8" style="1" bestFit="1" customWidth="1"/>
    <col min="5" max="5" width="8.7109375" style="1" bestFit="1" customWidth="1"/>
    <col min="6" max="6" width="7.42578125" style="1" bestFit="1" customWidth="1"/>
    <col min="7" max="7" width="8" style="1" bestFit="1" customWidth="1"/>
    <col min="8" max="8" width="8.7109375" style="1" bestFit="1" customWidth="1"/>
    <col min="9" max="10" width="4.42578125" style="1" bestFit="1" customWidth="1"/>
    <col min="11" max="11" width="5" style="1" bestFit="1" customWidth="1"/>
    <col min="12" max="12" width="10.85546875" style="1" bestFit="1" customWidth="1"/>
    <col min="13" max="13" width="5.28515625" style="1" bestFit="1" customWidth="1"/>
    <col min="14" max="14" width="10" style="1" bestFit="1" customWidth="1"/>
    <col min="15" max="16384" width="9.140625" style="1"/>
  </cols>
  <sheetData>
    <row r="2" spans="1:14" x14ac:dyDescent="0.25">
      <c r="A2" s="17" t="s">
        <v>0</v>
      </c>
      <c r="B2" s="17"/>
    </row>
    <row r="3" spans="1:14" x14ac:dyDescent="0.25">
      <c r="A3" s="17" t="s">
        <v>1</v>
      </c>
      <c r="B3" s="17"/>
    </row>
    <row r="4" spans="1:14" x14ac:dyDescent="0.25">
      <c r="A4" s="17" t="s">
        <v>2</v>
      </c>
      <c r="B4" s="17"/>
    </row>
    <row r="5" spans="1:14" x14ac:dyDescent="0.25">
      <c r="A5" s="17" t="s">
        <v>3</v>
      </c>
      <c r="B5" s="17"/>
    </row>
    <row r="6" spans="1:14" x14ac:dyDescent="0.25">
      <c r="A6" s="17" t="s">
        <v>134</v>
      </c>
      <c r="B6" s="17"/>
    </row>
    <row r="7" spans="1:14" x14ac:dyDescent="0.25">
      <c r="A7" s="17" t="s">
        <v>5</v>
      </c>
      <c r="B7" s="17"/>
    </row>
    <row r="8" spans="1:14" ht="25.5" customHeight="1" x14ac:dyDescent="0.25">
      <c r="A8" s="16"/>
      <c r="B8" s="16"/>
      <c r="C8" s="16" t="s">
        <v>6</v>
      </c>
      <c r="D8" s="16"/>
      <c r="E8" s="16"/>
      <c r="F8" s="16" t="s">
        <v>7</v>
      </c>
      <c r="G8" s="16"/>
      <c r="H8" s="16"/>
      <c r="I8" s="16" t="s">
        <v>8</v>
      </c>
      <c r="J8" s="16"/>
      <c r="K8" s="16"/>
      <c r="L8" s="16" t="s">
        <v>9</v>
      </c>
      <c r="M8" s="16" t="s">
        <v>10</v>
      </c>
      <c r="N8" s="16" t="s">
        <v>11</v>
      </c>
    </row>
    <row r="9" spans="1:14" x14ac:dyDescent="0.25">
      <c r="A9" s="16"/>
      <c r="B9" s="16"/>
      <c r="C9" s="2" t="s">
        <v>12</v>
      </c>
      <c r="D9" s="2" t="s">
        <v>13</v>
      </c>
      <c r="E9" s="2" t="s">
        <v>14</v>
      </c>
      <c r="F9" s="2" t="s">
        <v>12</v>
      </c>
      <c r="G9" s="2" t="s">
        <v>13</v>
      </c>
      <c r="H9" s="2" t="s">
        <v>14</v>
      </c>
      <c r="I9" s="2" t="s">
        <v>15</v>
      </c>
      <c r="J9" s="2" t="s">
        <v>16</v>
      </c>
      <c r="K9" s="2" t="s">
        <v>17</v>
      </c>
      <c r="L9" s="16"/>
      <c r="M9" s="16"/>
      <c r="N9" s="16"/>
    </row>
    <row r="10" spans="1:14" x14ac:dyDescent="0.25">
      <c r="A10" s="3" t="s">
        <v>18</v>
      </c>
      <c r="B10" s="3" t="s">
        <v>19</v>
      </c>
      <c r="C10" s="4">
        <v>20761.227999999999</v>
      </c>
      <c r="D10" s="5">
        <v>23374.34</v>
      </c>
      <c r="E10" s="5">
        <v>2613.112000000001</v>
      </c>
      <c r="F10" s="5">
        <v>179114</v>
      </c>
      <c r="G10" s="5">
        <v>191452.16</v>
      </c>
      <c r="H10" s="5">
        <v>12338.160000000003</v>
      </c>
      <c r="I10" s="6">
        <v>3</v>
      </c>
      <c r="J10" s="6">
        <v>3.89</v>
      </c>
      <c r="K10" s="7">
        <v>0.89000000000000012</v>
      </c>
      <c r="L10" s="8">
        <v>179114</v>
      </c>
      <c r="M10" s="6"/>
      <c r="N10" s="7" t="s">
        <v>20</v>
      </c>
    </row>
    <row r="11" spans="1:14" outlineLevel="1" x14ac:dyDescent="0.25">
      <c r="A11" s="3" t="s">
        <v>37</v>
      </c>
      <c r="B11" s="3" t="s">
        <v>38</v>
      </c>
      <c r="C11" s="4">
        <v>0</v>
      </c>
      <c r="D11" s="5">
        <v>3780.83</v>
      </c>
      <c r="E11" s="5">
        <v>3780.83</v>
      </c>
      <c r="F11" s="5">
        <v>0</v>
      </c>
      <c r="G11" s="5">
        <v>26836.75</v>
      </c>
      <c r="H11" s="5">
        <v>26836.75</v>
      </c>
      <c r="I11" s="6">
        <v>0</v>
      </c>
      <c r="J11" s="6">
        <v>0.89</v>
      </c>
      <c r="K11" s="7">
        <v>0.89</v>
      </c>
      <c r="L11" s="8">
        <v>0</v>
      </c>
      <c r="M11" s="6"/>
      <c r="N11" s="7" t="s">
        <v>20</v>
      </c>
    </row>
    <row r="12" spans="1:14" outlineLevel="1" x14ac:dyDescent="0.25">
      <c r="A12" s="3" t="s">
        <v>39</v>
      </c>
      <c r="B12" s="3" t="s">
        <v>40</v>
      </c>
      <c r="C12" s="4">
        <v>0</v>
      </c>
      <c r="D12" s="5">
        <v>4147.12</v>
      </c>
      <c r="E12" s="5">
        <v>4147.12</v>
      </c>
      <c r="F12" s="5">
        <v>0</v>
      </c>
      <c r="G12" s="5">
        <v>26920.55</v>
      </c>
      <c r="H12" s="5">
        <v>26920.55</v>
      </c>
      <c r="I12" s="6">
        <v>0</v>
      </c>
      <c r="J12" s="6">
        <v>1</v>
      </c>
      <c r="K12" s="7">
        <v>1</v>
      </c>
      <c r="L12" s="8">
        <v>0</v>
      </c>
      <c r="M12" s="6"/>
      <c r="N12" s="7" t="s">
        <v>20</v>
      </c>
    </row>
    <row r="13" spans="1:14" outlineLevel="1" x14ac:dyDescent="0.25">
      <c r="A13" s="3" t="s">
        <v>43</v>
      </c>
      <c r="B13" s="3" t="s">
        <v>44</v>
      </c>
      <c r="C13" s="4">
        <v>5867.8770000000004</v>
      </c>
      <c r="D13" s="5">
        <v>0</v>
      </c>
      <c r="E13" s="5">
        <v>-5867.8770000000004</v>
      </c>
      <c r="F13" s="5">
        <v>48879</v>
      </c>
      <c r="G13" s="5">
        <v>0</v>
      </c>
      <c r="H13" s="5">
        <v>-48879</v>
      </c>
      <c r="I13" s="6">
        <v>1</v>
      </c>
      <c r="J13" s="6">
        <v>0</v>
      </c>
      <c r="K13" s="7">
        <v>-1</v>
      </c>
      <c r="L13" s="8">
        <v>48879</v>
      </c>
      <c r="M13" s="6"/>
      <c r="N13" s="7" t="s">
        <v>20</v>
      </c>
    </row>
    <row r="14" spans="1:14" outlineLevel="1" x14ac:dyDescent="0.25">
      <c r="A14" s="3" t="s">
        <v>45</v>
      </c>
      <c r="B14" s="3" t="s">
        <v>46</v>
      </c>
      <c r="C14" s="4">
        <v>7623.2820000000002</v>
      </c>
      <c r="D14" s="5">
        <v>7597.96</v>
      </c>
      <c r="E14" s="5">
        <v>-25.322000000000116</v>
      </c>
      <c r="F14" s="5">
        <v>63990</v>
      </c>
      <c r="G14" s="5">
        <v>63996.18</v>
      </c>
      <c r="H14" s="5">
        <v>6.180000000000291</v>
      </c>
      <c r="I14" s="6">
        <v>1</v>
      </c>
      <c r="J14" s="6">
        <v>1</v>
      </c>
      <c r="K14" s="7">
        <v>0</v>
      </c>
      <c r="L14" s="8">
        <v>63990</v>
      </c>
      <c r="M14" s="6"/>
      <c r="N14" s="7" t="s">
        <v>20</v>
      </c>
    </row>
    <row r="15" spans="1:14" outlineLevel="1" x14ac:dyDescent="0.25">
      <c r="A15" s="3" t="s">
        <v>47</v>
      </c>
      <c r="B15" s="3" t="s">
        <v>48</v>
      </c>
      <c r="C15" s="4">
        <v>7270.0690000000004</v>
      </c>
      <c r="D15" s="5">
        <v>7848.43</v>
      </c>
      <c r="E15" s="5">
        <v>578.36099999999988</v>
      </c>
      <c r="F15" s="5">
        <v>66245</v>
      </c>
      <c r="G15" s="5">
        <v>73698.679999999993</v>
      </c>
      <c r="H15" s="5">
        <v>7453.679999999993</v>
      </c>
      <c r="I15" s="6">
        <v>1</v>
      </c>
      <c r="J15" s="6">
        <v>1</v>
      </c>
      <c r="K15" s="7">
        <v>0</v>
      </c>
      <c r="L15" s="8">
        <v>66245</v>
      </c>
      <c r="M15" s="6"/>
      <c r="N15" s="7" t="s">
        <v>20</v>
      </c>
    </row>
  </sheetData>
  <mergeCells count="13">
    <mergeCell ref="N8:N9"/>
    <mergeCell ref="A8:B9"/>
    <mergeCell ref="C8:E8"/>
    <mergeCell ref="F8:H8"/>
    <mergeCell ref="I8:K8"/>
    <mergeCell ref="L8:L9"/>
    <mergeCell ref="M8:M9"/>
    <mergeCell ref="A2:B2"/>
    <mergeCell ref="A3:B3"/>
    <mergeCell ref="A4:B4"/>
    <mergeCell ref="A5:B5"/>
    <mergeCell ref="A6:B6"/>
    <mergeCell ref="A7:B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99193-056E-43B9-8CBA-A0FE01510002}">
  <dimension ref="A2:N39"/>
  <sheetViews>
    <sheetView workbookViewId="0">
      <selection activeCell="A11" sqref="A11:B38"/>
    </sheetView>
  </sheetViews>
  <sheetFormatPr defaultRowHeight="13.5" outlineLevelRow="1" x14ac:dyDescent="0.25"/>
  <cols>
    <col min="1" max="1" width="16.85546875" style="1" bestFit="1" customWidth="1"/>
    <col min="2" max="2" width="29" style="1" bestFit="1" customWidth="1"/>
    <col min="3" max="3" width="7.28515625" style="1" bestFit="1" customWidth="1"/>
    <col min="4" max="4" width="8" style="1" bestFit="1" customWidth="1"/>
    <col min="5" max="5" width="8.7109375" style="1" bestFit="1" customWidth="1"/>
    <col min="6" max="6" width="7.28515625" style="1" bestFit="1" customWidth="1"/>
    <col min="7" max="7" width="8" style="1" bestFit="1" customWidth="1"/>
    <col min="8" max="8" width="8.7109375" style="1" bestFit="1" customWidth="1"/>
    <col min="9" max="11" width="4.42578125" style="1" bestFit="1" customWidth="1"/>
    <col min="12" max="12" width="10.85546875" style="1" bestFit="1" customWidth="1"/>
    <col min="13" max="13" width="5.28515625" style="1" bestFit="1" customWidth="1"/>
    <col min="14" max="14" width="10" style="1" bestFit="1" customWidth="1"/>
    <col min="15" max="16384" width="9.140625" style="1"/>
  </cols>
  <sheetData>
    <row r="2" spans="1:14" x14ac:dyDescent="0.25">
      <c r="A2" s="17" t="s">
        <v>0</v>
      </c>
      <c r="B2" s="17"/>
    </row>
    <row r="3" spans="1:14" x14ac:dyDescent="0.25">
      <c r="A3" s="17" t="s">
        <v>1</v>
      </c>
      <c r="B3" s="17"/>
    </row>
    <row r="4" spans="1:14" x14ac:dyDescent="0.25">
      <c r="A4" s="17" t="s">
        <v>2</v>
      </c>
      <c r="B4" s="17"/>
    </row>
    <row r="5" spans="1:14" x14ac:dyDescent="0.25">
      <c r="A5" s="17" t="s">
        <v>50</v>
      </c>
      <c r="B5" s="17"/>
    </row>
    <row r="6" spans="1:14" x14ac:dyDescent="0.25">
      <c r="A6" s="17" t="s">
        <v>4</v>
      </c>
      <c r="B6" s="17"/>
    </row>
    <row r="7" spans="1:14" x14ac:dyDescent="0.25">
      <c r="A7" s="17" t="s">
        <v>5</v>
      </c>
      <c r="B7" s="17"/>
    </row>
    <row r="8" spans="1:14" ht="25.5" customHeight="1" x14ac:dyDescent="0.25">
      <c r="A8" s="16"/>
      <c r="B8" s="16"/>
      <c r="C8" s="16" t="s">
        <v>6</v>
      </c>
      <c r="D8" s="16"/>
      <c r="E8" s="16"/>
      <c r="F8" s="16" t="s">
        <v>7</v>
      </c>
      <c r="G8" s="16"/>
      <c r="H8" s="16"/>
      <c r="I8" s="16" t="s">
        <v>8</v>
      </c>
      <c r="J8" s="16"/>
      <c r="K8" s="16"/>
      <c r="L8" s="16" t="s">
        <v>9</v>
      </c>
      <c r="M8" s="16" t="s">
        <v>10</v>
      </c>
      <c r="N8" s="16" t="s">
        <v>11</v>
      </c>
    </row>
    <row r="9" spans="1:14" x14ac:dyDescent="0.25">
      <c r="A9" s="16"/>
      <c r="B9" s="16"/>
      <c r="C9" s="2" t="s">
        <v>12</v>
      </c>
      <c r="D9" s="2" t="s">
        <v>13</v>
      </c>
      <c r="E9" s="2" t="s">
        <v>14</v>
      </c>
      <c r="F9" s="2" t="s">
        <v>12</v>
      </c>
      <c r="G9" s="2" t="s">
        <v>13</v>
      </c>
      <c r="H9" s="2" t="s">
        <v>14</v>
      </c>
      <c r="I9" s="2" t="s">
        <v>15</v>
      </c>
      <c r="J9" s="2" t="s">
        <v>16</v>
      </c>
      <c r="K9" s="2" t="s">
        <v>17</v>
      </c>
      <c r="L9" s="16"/>
      <c r="M9" s="16"/>
      <c r="N9" s="16"/>
    </row>
    <row r="10" spans="1:14" x14ac:dyDescent="0.25">
      <c r="A10" s="3" t="s">
        <v>18</v>
      </c>
      <c r="B10" s="3" t="s">
        <v>19</v>
      </c>
      <c r="C10" s="4">
        <v>500</v>
      </c>
      <c r="D10" s="5">
        <v>1034.45</v>
      </c>
      <c r="E10" s="5">
        <v>534.45000000000005</v>
      </c>
      <c r="F10" s="5">
        <v>6338</v>
      </c>
      <c r="G10" s="5">
        <v>23492.47</v>
      </c>
      <c r="H10" s="5">
        <v>17154.47</v>
      </c>
      <c r="I10" s="6">
        <v>0</v>
      </c>
      <c r="J10" s="6">
        <v>0</v>
      </c>
      <c r="K10" s="7">
        <v>0</v>
      </c>
      <c r="L10" s="8">
        <v>6338</v>
      </c>
      <c r="M10" s="6"/>
      <c r="N10" s="7" t="s">
        <v>20</v>
      </c>
    </row>
    <row r="11" spans="1:14" outlineLevel="1" x14ac:dyDescent="0.25">
      <c r="A11" s="3" t="s">
        <v>88</v>
      </c>
      <c r="B11" s="3" t="s">
        <v>89</v>
      </c>
      <c r="C11" s="4">
        <v>0</v>
      </c>
      <c r="D11" s="5">
        <v>32.39</v>
      </c>
      <c r="E11" s="5">
        <v>32.39</v>
      </c>
      <c r="F11" s="5">
        <v>0</v>
      </c>
      <c r="G11" s="5">
        <v>32.39</v>
      </c>
      <c r="H11" s="5">
        <v>32.39</v>
      </c>
      <c r="I11" s="6">
        <v>0</v>
      </c>
      <c r="J11" s="6">
        <v>0</v>
      </c>
      <c r="K11" s="7">
        <v>0</v>
      </c>
      <c r="L11" s="8">
        <v>0</v>
      </c>
      <c r="M11" s="6"/>
      <c r="N11" s="7" t="s">
        <v>20</v>
      </c>
    </row>
    <row r="12" spans="1:14" outlineLevel="1" x14ac:dyDescent="0.25">
      <c r="A12" s="3" t="s">
        <v>90</v>
      </c>
      <c r="B12" s="3" t="s">
        <v>91</v>
      </c>
      <c r="C12" s="4">
        <v>0</v>
      </c>
      <c r="D12" s="5">
        <v>0</v>
      </c>
      <c r="E12" s="5">
        <v>0</v>
      </c>
      <c r="F12" s="5">
        <v>0</v>
      </c>
      <c r="G12" s="5">
        <v>2310.75</v>
      </c>
      <c r="H12" s="5">
        <v>2310.75</v>
      </c>
      <c r="I12" s="6">
        <v>0</v>
      </c>
      <c r="J12" s="6">
        <v>0</v>
      </c>
      <c r="K12" s="7">
        <v>0</v>
      </c>
      <c r="L12" s="8">
        <v>0</v>
      </c>
      <c r="M12" s="6"/>
      <c r="N12" s="7" t="s">
        <v>20</v>
      </c>
    </row>
    <row r="13" spans="1:14" outlineLevel="1" x14ac:dyDescent="0.25">
      <c r="A13" s="3" t="s">
        <v>52</v>
      </c>
      <c r="B13" s="3" t="s">
        <v>53</v>
      </c>
      <c r="C13" s="4">
        <v>0</v>
      </c>
      <c r="D13" s="5">
        <v>16.82</v>
      </c>
      <c r="E13" s="5">
        <v>16.82</v>
      </c>
      <c r="F13" s="5">
        <v>0</v>
      </c>
      <c r="G13" s="5">
        <v>2822.52</v>
      </c>
      <c r="H13" s="5">
        <v>2822.52</v>
      </c>
      <c r="I13" s="6">
        <v>0</v>
      </c>
      <c r="J13" s="6">
        <v>0</v>
      </c>
      <c r="K13" s="7">
        <v>0</v>
      </c>
      <c r="L13" s="8">
        <v>0</v>
      </c>
      <c r="M13" s="6"/>
      <c r="N13" s="7" t="s">
        <v>20</v>
      </c>
    </row>
    <row r="14" spans="1:14" outlineLevel="1" x14ac:dyDescent="0.25">
      <c r="A14" s="3" t="s">
        <v>54</v>
      </c>
      <c r="B14" s="3" t="s">
        <v>55</v>
      </c>
      <c r="C14" s="4">
        <v>0</v>
      </c>
      <c r="D14" s="5">
        <v>93.06</v>
      </c>
      <c r="E14" s="5">
        <v>93.06</v>
      </c>
      <c r="F14" s="5">
        <v>0</v>
      </c>
      <c r="G14" s="5">
        <v>206.55</v>
      </c>
      <c r="H14" s="5">
        <v>206.55</v>
      </c>
      <c r="I14" s="6">
        <v>0</v>
      </c>
      <c r="J14" s="6">
        <v>0</v>
      </c>
      <c r="K14" s="7">
        <v>0</v>
      </c>
      <c r="L14" s="8">
        <v>0</v>
      </c>
      <c r="M14" s="6"/>
      <c r="N14" s="7" t="s">
        <v>20</v>
      </c>
    </row>
    <row r="15" spans="1:14" outlineLevel="1" x14ac:dyDescent="0.25">
      <c r="A15" s="3" t="s">
        <v>56</v>
      </c>
      <c r="B15" s="3" t="s">
        <v>57</v>
      </c>
      <c r="C15" s="4">
        <v>500</v>
      </c>
      <c r="D15" s="5">
        <v>0</v>
      </c>
      <c r="E15" s="5">
        <v>-500</v>
      </c>
      <c r="F15" s="5">
        <v>6000</v>
      </c>
      <c r="G15" s="5">
        <v>7262.69</v>
      </c>
      <c r="H15" s="5">
        <v>1262.6899999999996</v>
      </c>
      <c r="I15" s="6">
        <v>0</v>
      </c>
      <c r="J15" s="6">
        <v>0</v>
      </c>
      <c r="K15" s="7">
        <v>0</v>
      </c>
      <c r="L15" s="8">
        <v>6000</v>
      </c>
      <c r="M15" s="6"/>
      <c r="N15" s="7" t="s">
        <v>20</v>
      </c>
    </row>
    <row r="16" spans="1:14" outlineLevel="1" x14ac:dyDescent="0.25">
      <c r="A16" s="3" t="s">
        <v>58</v>
      </c>
      <c r="B16" s="3" t="s">
        <v>59</v>
      </c>
      <c r="C16" s="4">
        <v>0</v>
      </c>
      <c r="D16" s="5">
        <v>0</v>
      </c>
      <c r="E16" s="5">
        <v>0</v>
      </c>
      <c r="F16" s="5">
        <v>302</v>
      </c>
      <c r="G16" s="5">
        <v>351.57</v>
      </c>
      <c r="H16" s="5">
        <v>49.569999999999993</v>
      </c>
      <c r="I16" s="6">
        <v>0</v>
      </c>
      <c r="J16" s="6">
        <v>0</v>
      </c>
      <c r="K16" s="7">
        <v>0</v>
      </c>
      <c r="L16" s="8">
        <v>302</v>
      </c>
      <c r="M16" s="6"/>
      <c r="N16" s="7" t="s">
        <v>20</v>
      </c>
    </row>
    <row r="17" spans="1:14" outlineLevel="1" x14ac:dyDescent="0.25">
      <c r="A17" s="3" t="s">
        <v>92</v>
      </c>
      <c r="B17" s="3" t="s">
        <v>93</v>
      </c>
      <c r="C17" s="4">
        <v>0</v>
      </c>
      <c r="D17" s="5">
        <v>0</v>
      </c>
      <c r="E17" s="5">
        <v>0</v>
      </c>
      <c r="F17" s="5">
        <v>0</v>
      </c>
      <c r="G17" s="5">
        <v>10.64</v>
      </c>
      <c r="H17" s="5">
        <v>10.64</v>
      </c>
      <c r="I17" s="6">
        <v>0</v>
      </c>
      <c r="J17" s="6">
        <v>0</v>
      </c>
      <c r="K17" s="7">
        <v>0</v>
      </c>
      <c r="L17" s="8">
        <v>0</v>
      </c>
      <c r="M17" s="6"/>
      <c r="N17" s="7" t="s">
        <v>20</v>
      </c>
    </row>
    <row r="18" spans="1:14" outlineLevel="1" x14ac:dyDescent="0.25">
      <c r="A18" s="3" t="s">
        <v>60</v>
      </c>
      <c r="B18" s="3" t="s">
        <v>61</v>
      </c>
      <c r="C18" s="4">
        <v>0</v>
      </c>
      <c r="D18" s="5">
        <v>0</v>
      </c>
      <c r="E18" s="5">
        <v>0</v>
      </c>
      <c r="F18" s="5">
        <v>0</v>
      </c>
      <c r="G18" s="5">
        <v>5341.84</v>
      </c>
      <c r="H18" s="5">
        <v>5341.84</v>
      </c>
      <c r="I18" s="6">
        <v>0</v>
      </c>
      <c r="J18" s="6">
        <v>0</v>
      </c>
      <c r="K18" s="7">
        <v>0</v>
      </c>
      <c r="L18" s="8">
        <v>0</v>
      </c>
      <c r="M18" s="6"/>
      <c r="N18" s="7" t="s">
        <v>20</v>
      </c>
    </row>
    <row r="19" spans="1:14" outlineLevel="1" x14ac:dyDescent="0.25">
      <c r="A19" s="3" t="s">
        <v>94</v>
      </c>
      <c r="B19" s="3" t="s">
        <v>95</v>
      </c>
      <c r="C19" s="4">
        <v>0</v>
      </c>
      <c r="D19" s="5">
        <v>0</v>
      </c>
      <c r="E19" s="5">
        <v>0</v>
      </c>
      <c r="F19" s="5">
        <v>0</v>
      </c>
      <c r="G19" s="5">
        <v>49.9</v>
      </c>
      <c r="H19" s="5">
        <v>49.9</v>
      </c>
      <c r="I19" s="6">
        <v>0</v>
      </c>
      <c r="J19" s="6">
        <v>0</v>
      </c>
      <c r="K19" s="7">
        <v>0</v>
      </c>
      <c r="L19" s="8">
        <v>0</v>
      </c>
      <c r="M19" s="6"/>
      <c r="N19" s="7" t="s">
        <v>20</v>
      </c>
    </row>
    <row r="20" spans="1:14" outlineLevel="1" x14ac:dyDescent="0.25">
      <c r="A20" s="3" t="s">
        <v>96</v>
      </c>
      <c r="B20" s="3" t="s">
        <v>97</v>
      </c>
      <c r="C20" s="4">
        <v>0</v>
      </c>
      <c r="D20" s="5">
        <v>661.54</v>
      </c>
      <c r="E20" s="5">
        <v>661.54</v>
      </c>
      <c r="F20" s="5">
        <v>0</v>
      </c>
      <c r="G20" s="5">
        <v>943.5</v>
      </c>
      <c r="H20" s="5">
        <v>943.5</v>
      </c>
      <c r="I20" s="6">
        <v>0</v>
      </c>
      <c r="J20" s="6">
        <v>0</v>
      </c>
      <c r="K20" s="7">
        <v>0</v>
      </c>
      <c r="L20" s="8">
        <v>0</v>
      </c>
      <c r="M20" s="6"/>
      <c r="N20" s="7" t="s">
        <v>20</v>
      </c>
    </row>
    <row r="21" spans="1:14" outlineLevel="1" x14ac:dyDescent="0.25">
      <c r="A21" s="3" t="s">
        <v>64</v>
      </c>
      <c r="B21" s="3" t="s">
        <v>65</v>
      </c>
      <c r="C21" s="4">
        <v>0</v>
      </c>
      <c r="D21" s="5">
        <v>2.12</v>
      </c>
      <c r="E21" s="5">
        <v>2.12</v>
      </c>
      <c r="F21" s="5">
        <v>0</v>
      </c>
      <c r="G21" s="5">
        <v>140.25</v>
      </c>
      <c r="H21" s="5">
        <v>140.25</v>
      </c>
      <c r="I21" s="6">
        <v>0</v>
      </c>
      <c r="J21" s="6">
        <v>0</v>
      </c>
      <c r="K21" s="7">
        <v>0</v>
      </c>
      <c r="L21" s="8">
        <v>0</v>
      </c>
      <c r="M21" s="6"/>
      <c r="N21" s="7" t="s">
        <v>20</v>
      </c>
    </row>
    <row r="22" spans="1:14" outlineLevel="1" x14ac:dyDescent="0.25">
      <c r="A22" s="3" t="s">
        <v>66</v>
      </c>
      <c r="B22" s="3" t="s">
        <v>67</v>
      </c>
      <c r="C22" s="4">
        <v>0</v>
      </c>
      <c r="D22" s="5">
        <v>0</v>
      </c>
      <c r="E22" s="5">
        <v>0</v>
      </c>
      <c r="F22" s="5">
        <v>0</v>
      </c>
      <c r="G22" s="5">
        <v>11.4</v>
      </c>
      <c r="H22" s="5">
        <v>11.4</v>
      </c>
      <c r="I22" s="6">
        <v>0</v>
      </c>
      <c r="J22" s="6">
        <v>0</v>
      </c>
      <c r="K22" s="7">
        <v>0</v>
      </c>
      <c r="L22" s="8">
        <v>0</v>
      </c>
      <c r="M22" s="6"/>
      <c r="N22" s="7" t="s">
        <v>20</v>
      </c>
    </row>
    <row r="23" spans="1:14" outlineLevel="1" x14ac:dyDescent="0.25">
      <c r="A23" s="3" t="s">
        <v>68</v>
      </c>
      <c r="B23" s="3" t="s">
        <v>69</v>
      </c>
      <c r="C23" s="4">
        <v>0</v>
      </c>
      <c r="D23" s="5">
        <v>11.72</v>
      </c>
      <c r="E23" s="5">
        <v>11.72</v>
      </c>
      <c r="F23" s="5">
        <v>0</v>
      </c>
      <c r="G23" s="5">
        <v>134.96</v>
      </c>
      <c r="H23" s="5">
        <v>134.96</v>
      </c>
      <c r="I23" s="6">
        <v>0</v>
      </c>
      <c r="J23" s="6">
        <v>0</v>
      </c>
      <c r="K23" s="7">
        <v>0</v>
      </c>
      <c r="L23" s="8">
        <v>0</v>
      </c>
      <c r="M23" s="6"/>
      <c r="N23" s="7" t="s">
        <v>20</v>
      </c>
    </row>
    <row r="24" spans="1:14" outlineLevel="1" x14ac:dyDescent="0.25">
      <c r="A24" s="3" t="s">
        <v>98</v>
      </c>
      <c r="B24" s="3" t="s">
        <v>99</v>
      </c>
      <c r="C24" s="4">
        <v>0</v>
      </c>
      <c r="D24" s="5">
        <v>0</v>
      </c>
      <c r="E24" s="5">
        <v>0</v>
      </c>
      <c r="F24" s="5">
        <v>0</v>
      </c>
      <c r="G24" s="5">
        <v>133.29</v>
      </c>
      <c r="H24" s="5">
        <v>133.29</v>
      </c>
      <c r="I24" s="6">
        <v>0</v>
      </c>
      <c r="J24" s="6">
        <v>0</v>
      </c>
      <c r="K24" s="7">
        <v>0</v>
      </c>
      <c r="L24" s="8">
        <v>0</v>
      </c>
      <c r="M24" s="6"/>
      <c r="N24" s="7" t="s">
        <v>20</v>
      </c>
    </row>
    <row r="25" spans="1:14" outlineLevel="1" x14ac:dyDescent="0.25">
      <c r="A25" s="3" t="s">
        <v>70</v>
      </c>
      <c r="B25" s="3" t="s">
        <v>71</v>
      </c>
      <c r="C25" s="4">
        <v>0</v>
      </c>
      <c r="D25" s="5">
        <v>11.52</v>
      </c>
      <c r="E25" s="5">
        <v>11.52</v>
      </c>
      <c r="F25" s="5">
        <v>36</v>
      </c>
      <c r="G25" s="5">
        <v>65.75</v>
      </c>
      <c r="H25" s="5">
        <v>29.75</v>
      </c>
      <c r="I25" s="6">
        <v>0</v>
      </c>
      <c r="J25" s="6">
        <v>0</v>
      </c>
      <c r="K25" s="7">
        <v>0</v>
      </c>
      <c r="L25" s="8">
        <v>36</v>
      </c>
      <c r="M25" s="6"/>
      <c r="N25" s="7" t="s">
        <v>20</v>
      </c>
    </row>
    <row r="26" spans="1:14" outlineLevel="1" x14ac:dyDescent="0.25">
      <c r="A26" s="3" t="s">
        <v>74</v>
      </c>
      <c r="B26" s="3" t="s">
        <v>75</v>
      </c>
      <c r="C26" s="4">
        <v>0</v>
      </c>
      <c r="D26" s="5">
        <v>23.01</v>
      </c>
      <c r="E26" s="5">
        <v>23.01</v>
      </c>
      <c r="F26" s="5">
        <v>0</v>
      </c>
      <c r="G26" s="5">
        <v>114.33</v>
      </c>
      <c r="H26" s="5">
        <v>114.33</v>
      </c>
      <c r="I26" s="6">
        <v>0</v>
      </c>
      <c r="J26" s="6">
        <v>0</v>
      </c>
      <c r="K26" s="7">
        <v>0</v>
      </c>
      <c r="L26" s="8">
        <v>0</v>
      </c>
      <c r="M26" s="6"/>
      <c r="N26" s="7" t="s">
        <v>20</v>
      </c>
    </row>
    <row r="27" spans="1:14" outlineLevel="1" x14ac:dyDescent="0.25">
      <c r="A27" s="3" t="s">
        <v>76</v>
      </c>
      <c r="B27" s="3" t="s">
        <v>77</v>
      </c>
      <c r="C27" s="4">
        <v>0</v>
      </c>
      <c r="D27" s="5">
        <v>0</v>
      </c>
      <c r="E27" s="5">
        <v>0</v>
      </c>
      <c r="F27" s="5">
        <v>0</v>
      </c>
      <c r="G27" s="5">
        <v>31.15</v>
      </c>
      <c r="H27" s="5">
        <v>31.15</v>
      </c>
      <c r="I27" s="6">
        <v>0</v>
      </c>
      <c r="J27" s="6">
        <v>0</v>
      </c>
      <c r="K27" s="7">
        <v>0</v>
      </c>
      <c r="L27" s="8">
        <v>0</v>
      </c>
      <c r="M27" s="6"/>
      <c r="N27" s="7" t="s">
        <v>20</v>
      </c>
    </row>
    <row r="28" spans="1:14" outlineLevel="1" x14ac:dyDescent="0.25">
      <c r="A28" s="3" t="s">
        <v>100</v>
      </c>
      <c r="B28" s="3" t="s">
        <v>101</v>
      </c>
      <c r="C28" s="4">
        <v>0</v>
      </c>
      <c r="D28" s="5">
        <v>179.27</v>
      </c>
      <c r="E28" s="5">
        <v>179.27</v>
      </c>
      <c r="F28" s="5">
        <v>0</v>
      </c>
      <c r="G28" s="5">
        <v>676.39</v>
      </c>
      <c r="H28" s="5">
        <v>676.39</v>
      </c>
      <c r="I28" s="6">
        <v>0</v>
      </c>
      <c r="J28" s="6">
        <v>0</v>
      </c>
      <c r="K28" s="7">
        <v>0</v>
      </c>
      <c r="L28" s="8">
        <v>0</v>
      </c>
      <c r="M28" s="6"/>
      <c r="N28" s="7" t="s">
        <v>20</v>
      </c>
    </row>
    <row r="29" spans="1:14" outlineLevel="1" x14ac:dyDescent="0.25">
      <c r="A29" s="3" t="s">
        <v>78</v>
      </c>
      <c r="B29" s="3" t="s">
        <v>79</v>
      </c>
      <c r="C29" s="4">
        <v>0</v>
      </c>
      <c r="D29" s="5">
        <v>0</v>
      </c>
      <c r="E29" s="5">
        <v>0</v>
      </c>
      <c r="F29" s="5">
        <v>0</v>
      </c>
      <c r="G29" s="5">
        <v>293.08</v>
      </c>
      <c r="H29" s="5">
        <v>293.08</v>
      </c>
      <c r="I29" s="6">
        <v>0</v>
      </c>
      <c r="J29" s="6">
        <v>0</v>
      </c>
      <c r="K29" s="7">
        <v>0</v>
      </c>
      <c r="L29" s="8">
        <v>0</v>
      </c>
      <c r="M29" s="6"/>
      <c r="N29" s="7" t="s">
        <v>20</v>
      </c>
    </row>
    <row r="30" spans="1:14" outlineLevel="1" x14ac:dyDescent="0.25">
      <c r="A30" s="3" t="s">
        <v>102</v>
      </c>
      <c r="B30" s="3" t="s">
        <v>103</v>
      </c>
      <c r="C30" s="4">
        <v>0</v>
      </c>
      <c r="D30" s="5">
        <v>0</v>
      </c>
      <c r="E30" s="5">
        <v>0</v>
      </c>
      <c r="F30" s="5">
        <v>0</v>
      </c>
      <c r="G30" s="5">
        <v>189.48</v>
      </c>
      <c r="H30" s="5">
        <v>189.48</v>
      </c>
      <c r="I30" s="6">
        <v>0</v>
      </c>
      <c r="J30" s="6">
        <v>0</v>
      </c>
      <c r="K30" s="7">
        <v>0</v>
      </c>
      <c r="L30" s="8">
        <v>0</v>
      </c>
      <c r="M30" s="6"/>
      <c r="N30" s="7" t="s">
        <v>20</v>
      </c>
    </row>
    <row r="31" spans="1:14" outlineLevel="1" x14ac:dyDescent="0.25">
      <c r="A31" s="3" t="s">
        <v>104</v>
      </c>
      <c r="B31" s="3" t="s">
        <v>105</v>
      </c>
      <c r="C31" s="4">
        <v>0</v>
      </c>
      <c r="D31" s="5">
        <v>0</v>
      </c>
      <c r="E31" s="5">
        <v>0</v>
      </c>
      <c r="F31" s="5">
        <v>0</v>
      </c>
      <c r="G31" s="5">
        <v>51.99</v>
      </c>
      <c r="H31" s="5">
        <v>51.99</v>
      </c>
      <c r="I31" s="6">
        <v>0</v>
      </c>
      <c r="J31" s="6">
        <v>0</v>
      </c>
      <c r="K31" s="7">
        <v>0</v>
      </c>
      <c r="L31" s="8">
        <v>0</v>
      </c>
      <c r="M31" s="6"/>
      <c r="N31" s="7" t="s">
        <v>20</v>
      </c>
    </row>
    <row r="32" spans="1:14" outlineLevel="1" x14ac:dyDescent="0.25">
      <c r="A32" s="3" t="s">
        <v>106</v>
      </c>
      <c r="B32" s="3" t="s">
        <v>107</v>
      </c>
      <c r="C32" s="4">
        <v>0</v>
      </c>
      <c r="D32" s="5">
        <v>0</v>
      </c>
      <c r="E32" s="5">
        <v>0</v>
      </c>
      <c r="F32" s="5">
        <v>0</v>
      </c>
      <c r="G32" s="5">
        <v>184.75</v>
      </c>
      <c r="H32" s="5">
        <v>184.75</v>
      </c>
      <c r="I32" s="6">
        <v>0</v>
      </c>
      <c r="J32" s="6">
        <v>0</v>
      </c>
      <c r="K32" s="7">
        <v>0</v>
      </c>
      <c r="L32" s="8">
        <v>0</v>
      </c>
      <c r="M32" s="6"/>
      <c r="N32" s="7" t="s">
        <v>20</v>
      </c>
    </row>
    <row r="33" spans="1:14" outlineLevel="1" x14ac:dyDescent="0.25">
      <c r="A33" s="3" t="s">
        <v>108</v>
      </c>
      <c r="B33" s="3" t="s">
        <v>109</v>
      </c>
      <c r="C33" s="4">
        <v>0</v>
      </c>
      <c r="D33" s="5">
        <v>0</v>
      </c>
      <c r="E33" s="5">
        <v>0</v>
      </c>
      <c r="F33" s="5">
        <v>0</v>
      </c>
      <c r="G33" s="5">
        <v>501.17</v>
      </c>
      <c r="H33" s="5">
        <v>501.17</v>
      </c>
      <c r="I33" s="6">
        <v>0</v>
      </c>
      <c r="J33" s="6">
        <v>0</v>
      </c>
      <c r="K33" s="7">
        <v>0</v>
      </c>
      <c r="L33" s="8">
        <v>0</v>
      </c>
      <c r="M33" s="6"/>
      <c r="N33" s="7" t="s">
        <v>20</v>
      </c>
    </row>
    <row r="34" spans="1:14" outlineLevel="1" x14ac:dyDescent="0.25">
      <c r="A34" s="3" t="s">
        <v>82</v>
      </c>
      <c r="B34" s="3" t="s">
        <v>83</v>
      </c>
      <c r="C34" s="4">
        <v>0</v>
      </c>
      <c r="D34" s="5">
        <v>0</v>
      </c>
      <c r="E34" s="5">
        <v>0</v>
      </c>
      <c r="F34" s="5">
        <v>0</v>
      </c>
      <c r="G34" s="5">
        <v>630</v>
      </c>
      <c r="H34" s="5">
        <v>630</v>
      </c>
      <c r="I34" s="6">
        <v>0</v>
      </c>
      <c r="J34" s="6">
        <v>0</v>
      </c>
      <c r="K34" s="7">
        <v>0</v>
      </c>
      <c r="L34" s="8">
        <v>0</v>
      </c>
      <c r="M34" s="6"/>
      <c r="N34" s="7" t="s">
        <v>20</v>
      </c>
    </row>
    <row r="35" spans="1:14" outlineLevel="1" x14ac:dyDescent="0.25">
      <c r="A35" s="3" t="s">
        <v>110</v>
      </c>
      <c r="B35" s="3" t="s">
        <v>111</v>
      </c>
      <c r="C35" s="4">
        <v>0</v>
      </c>
      <c r="D35" s="5">
        <v>0</v>
      </c>
      <c r="E35" s="5">
        <v>0</v>
      </c>
      <c r="F35" s="5">
        <v>0</v>
      </c>
      <c r="G35" s="5">
        <v>170</v>
      </c>
      <c r="H35" s="5">
        <v>170</v>
      </c>
      <c r="I35" s="6">
        <v>0</v>
      </c>
      <c r="J35" s="6">
        <v>0</v>
      </c>
      <c r="K35" s="7">
        <v>0</v>
      </c>
      <c r="L35" s="8">
        <v>0</v>
      </c>
      <c r="M35" s="6"/>
      <c r="N35" s="7" t="s">
        <v>20</v>
      </c>
    </row>
    <row r="36" spans="1:14" outlineLevel="1" x14ac:dyDescent="0.25">
      <c r="A36" s="3" t="s">
        <v>112</v>
      </c>
      <c r="B36" s="3" t="s">
        <v>113</v>
      </c>
      <c r="C36" s="4">
        <v>0</v>
      </c>
      <c r="D36" s="5">
        <v>3</v>
      </c>
      <c r="E36" s="5">
        <v>3</v>
      </c>
      <c r="F36" s="5">
        <v>0</v>
      </c>
      <c r="G36" s="5">
        <v>93.25</v>
      </c>
      <c r="H36" s="5">
        <v>93.25</v>
      </c>
      <c r="I36" s="6">
        <v>0</v>
      </c>
      <c r="J36" s="6">
        <v>0</v>
      </c>
      <c r="K36" s="7">
        <v>0</v>
      </c>
      <c r="L36" s="8">
        <v>0</v>
      </c>
      <c r="M36" s="6"/>
      <c r="N36" s="7" t="s">
        <v>20</v>
      </c>
    </row>
    <row r="37" spans="1:14" outlineLevel="1" x14ac:dyDescent="0.25">
      <c r="A37" s="3" t="s">
        <v>114</v>
      </c>
      <c r="B37" s="3" t="s">
        <v>115</v>
      </c>
      <c r="C37" s="4">
        <v>0</v>
      </c>
      <c r="D37" s="5">
        <v>0</v>
      </c>
      <c r="E37" s="5">
        <v>0</v>
      </c>
      <c r="F37" s="5">
        <v>0</v>
      </c>
      <c r="G37" s="5">
        <v>608</v>
      </c>
      <c r="H37" s="5">
        <v>608</v>
      </c>
      <c r="I37" s="6">
        <v>0</v>
      </c>
      <c r="J37" s="6">
        <v>0</v>
      </c>
      <c r="K37" s="7">
        <v>0</v>
      </c>
      <c r="L37" s="8">
        <v>0</v>
      </c>
      <c r="M37" s="6"/>
      <c r="N37" s="7" t="s">
        <v>20</v>
      </c>
    </row>
    <row r="38" spans="1:14" outlineLevel="1" x14ac:dyDescent="0.25">
      <c r="A38" s="3" t="s">
        <v>116</v>
      </c>
      <c r="B38" s="3" t="s">
        <v>117</v>
      </c>
      <c r="C38" s="4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6">
        <v>0</v>
      </c>
      <c r="J38" s="6">
        <v>0</v>
      </c>
      <c r="K38" s="7">
        <v>0</v>
      </c>
      <c r="L38" s="8">
        <v>0</v>
      </c>
      <c r="M38" s="6"/>
      <c r="N38" s="7" t="s">
        <v>20</v>
      </c>
    </row>
    <row r="39" spans="1:14" outlineLevel="1" x14ac:dyDescent="0.25">
      <c r="A39" s="3" t="s">
        <v>86</v>
      </c>
      <c r="B39" s="3" t="s">
        <v>87</v>
      </c>
      <c r="C39" s="4">
        <v>0</v>
      </c>
      <c r="D39" s="5">
        <v>0</v>
      </c>
      <c r="E39" s="5">
        <v>0</v>
      </c>
      <c r="F39" s="5">
        <v>0</v>
      </c>
      <c r="G39" s="5">
        <v>130.88</v>
      </c>
      <c r="H39" s="5">
        <v>130.88</v>
      </c>
      <c r="I39" s="6">
        <v>0</v>
      </c>
      <c r="J39" s="6">
        <v>0</v>
      </c>
      <c r="K39" s="7">
        <v>0</v>
      </c>
      <c r="L39" s="8">
        <v>0</v>
      </c>
      <c r="M39" s="6"/>
      <c r="N39" s="7" t="s">
        <v>20</v>
      </c>
    </row>
  </sheetData>
  <mergeCells count="13">
    <mergeCell ref="A7:B7"/>
    <mergeCell ref="A2:B2"/>
    <mergeCell ref="A3:B3"/>
    <mergeCell ref="A4:B4"/>
    <mergeCell ref="A5:B5"/>
    <mergeCell ref="A6:B6"/>
    <mergeCell ref="N8:N9"/>
    <mergeCell ref="A8:B9"/>
    <mergeCell ref="C8:E8"/>
    <mergeCell ref="F8:H8"/>
    <mergeCell ref="I8:K8"/>
    <mergeCell ref="L8:L9"/>
    <mergeCell ref="M8:M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1C47E-23F9-42CB-973E-CD9B98932B1F}">
  <dimension ref="A2:N35"/>
  <sheetViews>
    <sheetView workbookViewId="0">
      <selection activeCell="A11" sqref="A11:B34"/>
    </sheetView>
  </sheetViews>
  <sheetFormatPr defaultRowHeight="13.5" outlineLevelRow="1" x14ac:dyDescent="0.25"/>
  <cols>
    <col min="1" max="1" width="16.85546875" style="1" bestFit="1" customWidth="1"/>
    <col min="2" max="2" width="26.7109375" style="1" bestFit="1" customWidth="1"/>
    <col min="3" max="3" width="7.28515625" style="1" bestFit="1" customWidth="1"/>
    <col min="4" max="4" width="8" style="1" bestFit="1" customWidth="1"/>
    <col min="5" max="5" width="8.7109375" style="1" bestFit="1" customWidth="1"/>
    <col min="6" max="6" width="7.28515625" style="1" bestFit="1" customWidth="1"/>
    <col min="7" max="7" width="8" style="1" bestFit="1" customWidth="1"/>
    <col min="8" max="8" width="8.7109375" style="1" bestFit="1" customWidth="1"/>
    <col min="9" max="11" width="4.42578125" style="1" bestFit="1" customWidth="1"/>
    <col min="12" max="12" width="10.85546875" style="1" bestFit="1" customWidth="1"/>
    <col min="13" max="13" width="5.28515625" style="1" bestFit="1" customWidth="1"/>
    <col min="14" max="14" width="24.42578125" style="1" bestFit="1" customWidth="1"/>
    <col min="15" max="16384" width="9.140625" style="1"/>
  </cols>
  <sheetData>
    <row r="2" spans="1:14" x14ac:dyDescent="0.25">
      <c r="A2" s="17" t="s">
        <v>0</v>
      </c>
      <c r="B2" s="17"/>
    </row>
    <row r="3" spans="1:14" x14ac:dyDescent="0.25">
      <c r="A3" s="17" t="s">
        <v>1</v>
      </c>
      <c r="B3" s="17"/>
    </row>
    <row r="4" spans="1:14" x14ac:dyDescent="0.25">
      <c r="A4" s="17" t="s">
        <v>2</v>
      </c>
      <c r="B4" s="17"/>
    </row>
    <row r="5" spans="1:14" x14ac:dyDescent="0.25">
      <c r="A5" s="17" t="s">
        <v>50</v>
      </c>
      <c r="B5" s="17"/>
    </row>
    <row r="6" spans="1:14" x14ac:dyDescent="0.25">
      <c r="A6" s="17" t="s">
        <v>49</v>
      </c>
      <c r="B6" s="17"/>
    </row>
    <row r="7" spans="1:14" x14ac:dyDescent="0.25">
      <c r="A7" s="17" t="s">
        <v>5</v>
      </c>
      <c r="B7" s="17"/>
    </row>
    <row r="8" spans="1:14" ht="15" customHeight="1" x14ac:dyDescent="0.25">
      <c r="A8" s="16"/>
      <c r="B8" s="16"/>
      <c r="C8" s="16" t="s">
        <v>6</v>
      </c>
      <c r="D8" s="16"/>
      <c r="E8" s="16"/>
      <c r="F8" s="16" t="s">
        <v>7</v>
      </c>
      <c r="G8" s="16"/>
      <c r="H8" s="16"/>
      <c r="I8" s="16" t="s">
        <v>8</v>
      </c>
      <c r="J8" s="16"/>
      <c r="K8" s="16"/>
      <c r="L8" s="16" t="s">
        <v>9</v>
      </c>
      <c r="M8" s="16" t="s">
        <v>10</v>
      </c>
      <c r="N8" s="16" t="s">
        <v>11</v>
      </c>
    </row>
    <row r="9" spans="1:14" x14ac:dyDescent="0.25">
      <c r="A9" s="16"/>
      <c r="B9" s="16"/>
      <c r="C9" s="2" t="s">
        <v>12</v>
      </c>
      <c r="D9" s="2" t="s">
        <v>13</v>
      </c>
      <c r="E9" s="2" t="s">
        <v>14</v>
      </c>
      <c r="F9" s="2" t="s">
        <v>12</v>
      </c>
      <c r="G9" s="2" t="s">
        <v>13</v>
      </c>
      <c r="H9" s="2" t="s">
        <v>14</v>
      </c>
      <c r="I9" s="2" t="s">
        <v>15</v>
      </c>
      <c r="J9" s="2" t="s">
        <v>16</v>
      </c>
      <c r="K9" s="2" t="s">
        <v>17</v>
      </c>
      <c r="L9" s="16"/>
      <c r="M9" s="16"/>
      <c r="N9" s="16"/>
    </row>
    <row r="10" spans="1:14" x14ac:dyDescent="0.25">
      <c r="A10" s="3" t="s">
        <v>18</v>
      </c>
      <c r="B10" s="3" t="s">
        <v>19</v>
      </c>
      <c r="C10" s="4">
        <v>500</v>
      </c>
      <c r="D10" s="5">
        <v>726.79</v>
      </c>
      <c r="E10" s="5">
        <v>226.78999999999996</v>
      </c>
      <c r="F10" s="5">
        <v>6545</v>
      </c>
      <c r="G10" s="5">
        <v>12705.84</v>
      </c>
      <c r="H10" s="5">
        <v>6160.84</v>
      </c>
      <c r="I10" s="6">
        <v>0</v>
      </c>
      <c r="J10" s="6">
        <v>0</v>
      </c>
      <c r="K10" s="7">
        <v>0</v>
      </c>
      <c r="L10" s="8">
        <v>6545</v>
      </c>
      <c r="M10" s="6"/>
      <c r="N10" s="7" t="s">
        <v>118</v>
      </c>
    </row>
    <row r="11" spans="1:14" outlineLevel="1" x14ac:dyDescent="0.25">
      <c r="A11" s="3" t="s">
        <v>88</v>
      </c>
      <c r="B11" s="3" t="s">
        <v>89</v>
      </c>
      <c r="C11" s="4">
        <v>0</v>
      </c>
      <c r="D11" s="5">
        <v>0</v>
      </c>
      <c r="E11" s="5">
        <v>0</v>
      </c>
      <c r="F11" s="5">
        <v>0</v>
      </c>
      <c r="G11" s="5">
        <v>41</v>
      </c>
      <c r="H11" s="5">
        <v>41</v>
      </c>
      <c r="I11" s="6">
        <v>0</v>
      </c>
      <c r="J11" s="6">
        <v>0</v>
      </c>
      <c r="K11" s="7">
        <v>0</v>
      </c>
      <c r="L11" s="8">
        <v>0</v>
      </c>
      <c r="M11" s="6"/>
      <c r="N11" s="7" t="s">
        <v>20</v>
      </c>
    </row>
    <row r="12" spans="1:14" outlineLevel="1" x14ac:dyDescent="0.25">
      <c r="A12" s="3" t="s">
        <v>90</v>
      </c>
      <c r="B12" s="3" t="s">
        <v>91</v>
      </c>
      <c r="C12" s="4">
        <v>0</v>
      </c>
      <c r="D12" s="5">
        <v>38.5</v>
      </c>
      <c r="E12" s="5">
        <v>38.5</v>
      </c>
      <c r="F12" s="5">
        <v>0</v>
      </c>
      <c r="G12" s="5">
        <v>83.5</v>
      </c>
      <c r="H12" s="5">
        <v>83.5</v>
      </c>
      <c r="I12" s="6">
        <v>0</v>
      </c>
      <c r="J12" s="6">
        <v>0</v>
      </c>
      <c r="K12" s="7">
        <v>0</v>
      </c>
      <c r="L12" s="8">
        <v>0</v>
      </c>
      <c r="M12" s="6"/>
      <c r="N12" s="7" t="s">
        <v>20</v>
      </c>
    </row>
    <row r="13" spans="1:14" outlineLevel="1" x14ac:dyDescent="0.25">
      <c r="A13" s="3" t="s">
        <v>119</v>
      </c>
      <c r="B13" s="3" t="s">
        <v>120</v>
      </c>
      <c r="C13" s="4">
        <v>0</v>
      </c>
      <c r="D13" s="5">
        <v>275</v>
      </c>
      <c r="E13" s="5">
        <v>275</v>
      </c>
      <c r="F13" s="5">
        <v>0</v>
      </c>
      <c r="G13" s="5">
        <v>275</v>
      </c>
      <c r="H13" s="5">
        <v>275</v>
      </c>
      <c r="I13" s="6">
        <v>0</v>
      </c>
      <c r="J13" s="6">
        <v>0</v>
      </c>
      <c r="K13" s="7">
        <v>0</v>
      </c>
      <c r="L13" s="8">
        <v>0</v>
      </c>
      <c r="M13" s="6"/>
      <c r="N13" s="7" t="s">
        <v>20</v>
      </c>
    </row>
    <row r="14" spans="1:14" outlineLevel="1" x14ac:dyDescent="0.25">
      <c r="A14" s="3" t="s">
        <v>52</v>
      </c>
      <c r="B14" s="3" t="s">
        <v>53</v>
      </c>
      <c r="C14" s="4">
        <v>0</v>
      </c>
      <c r="D14" s="5">
        <v>20.440000000000001</v>
      </c>
      <c r="E14" s="5">
        <v>20.440000000000001</v>
      </c>
      <c r="F14" s="5">
        <v>0</v>
      </c>
      <c r="G14" s="5">
        <v>231.75</v>
      </c>
      <c r="H14" s="5">
        <v>231.75</v>
      </c>
      <c r="I14" s="6">
        <v>0</v>
      </c>
      <c r="J14" s="6">
        <v>0</v>
      </c>
      <c r="K14" s="7">
        <v>0</v>
      </c>
      <c r="L14" s="8">
        <v>0</v>
      </c>
      <c r="M14" s="6"/>
      <c r="N14" s="7" t="s">
        <v>20</v>
      </c>
    </row>
    <row r="15" spans="1:14" outlineLevel="1" x14ac:dyDescent="0.25">
      <c r="A15" s="3" t="s">
        <v>54</v>
      </c>
      <c r="B15" s="3" t="s">
        <v>55</v>
      </c>
      <c r="C15" s="4">
        <v>0</v>
      </c>
      <c r="D15" s="5">
        <v>0</v>
      </c>
      <c r="E15" s="5">
        <v>0</v>
      </c>
      <c r="F15" s="5">
        <v>0</v>
      </c>
      <c r="G15" s="5">
        <v>128.22</v>
      </c>
      <c r="H15" s="5">
        <v>128.22</v>
      </c>
      <c r="I15" s="6">
        <v>0</v>
      </c>
      <c r="J15" s="6">
        <v>0</v>
      </c>
      <c r="K15" s="7">
        <v>0</v>
      </c>
      <c r="L15" s="8">
        <v>0</v>
      </c>
      <c r="M15" s="6"/>
      <c r="N15" s="7" t="s">
        <v>20</v>
      </c>
    </row>
    <row r="16" spans="1:14" outlineLevel="1" x14ac:dyDescent="0.25">
      <c r="A16" s="3" t="s">
        <v>56</v>
      </c>
      <c r="B16" s="3" t="s">
        <v>57</v>
      </c>
      <c r="C16" s="4">
        <v>500</v>
      </c>
      <c r="D16" s="5">
        <v>0</v>
      </c>
      <c r="E16" s="5">
        <v>-500</v>
      </c>
      <c r="F16" s="5">
        <v>6000</v>
      </c>
      <c r="G16" s="5">
        <v>7994.14</v>
      </c>
      <c r="H16" s="5">
        <v>1994.1400000000003</v>
      </c>
      <c r="I16" s="6">
        <v>0</v>
      </c>
      <c r="J16" s="6">
        <v>0</v>
      </c>
      <c r="K16" s="7">
        <v>0</v>
      </c>
      <c r="L16" s="8">
        <v>6000</v>
      </c>
      <c r="M16" s="6"/>
      <c r="N16" s="7" t="s">
        <v>20</v>
      </c>
    </row>
    <row r="17" spans="1:14" outlineLevel="1" x14ac:dyDescent="0.25">
      <c r="A17" s="3" t="s">
        <v>58</v>
      </c>
      <c r="B17" s="3" t="s">
        <v>59</v>
      </c>
      <c r="C17" s="4">
        <v>0</v>
      </c>
      <c r="D17" s="5">
        <v>0</v>
      </c>
      <c r="E17" s="5">
        <v>0</v>
      </c>
      <c r="F17" s="5">
        <v>423</v>
      </c>
      <c r="G17" s="5">
        <v>422.69</v>
      </c>
      <c r="H17" s="5">
        <v>-0.31000000000000227</v>
      </c>
      <c r="I17" s="6">
        <v>0</v>
      </c>
      <c r="J17" s="6">
        <v>0</v>
      </c>
      <c r="K17" s="7">
        <v>0</v>
      </c>
      <c r="L17" s="8">
        <v>423</v>
      </c>
      <c r="M17" s="6"/>
      <c r="N17" s="7" t="s">
        <v>20</v>
      </c>
    </row>
    <row r="18" spans="1:14" outlineLevel="1" x14ac:dyDescent="0.25">
      <c r="A18" s="3" t="s">
        <v>92</v>
      </c>
      <c r="B18" s="3" t="s">
        <v>93</v>
      </c>
      <c r="C18" s="4">
        <v>0</v>
      </c>
      <c r="D18" s="5">
        <v>34.549999999999997</v>
      </c>
      <c r="E18" s="5">
        <v>34.549999999999997</v>
      </c>
      <c r="F18" s="5">
        <v>0</v>
      </c>
      <c r="G18" s="5">
        <v>120.71</v>
      </c>
      <c r="H18" s="5">
        <v>120.71</v>
      </c>
      <c r="I18" s="6">
        <v>0</v>
      </c>
      <c r="J18" s="6">
        <v>0</v>
      </c>
      <c r="K18" s="7">
        <v>0</v>
      </c>
      <c r="L18" s="8">
        <v>0</v>
      </c>
      <c r="M18" s="6"/>
      <c r="N18" s="7" t="s">
        <v>20</v>
      </c>
    </row>
    <row r="19" spans="1:14" outlineLevel="1" x14ac:dyDescent="0.25">
      <c r="A19" s="3" t="s">
        <v>60</v>
      </c>
      <c r="B19" s="3" t="s">
        <v>61</v>
      </c>
      <c r="C19" s="4">
        <v>0</v>
      </c>
      <c r="D19" s="5">
        <v>0</v>
      </c>
      <c r="E19" s="5">
        <v>0</v>
      </c>
      <c r="F19" s="5">
        <v>0</v>
      </c>
      <c r="G19" s="5">
        <v>1538.08</v>
      </c>
      <c r="H19" s="5">
        <v>1538.08</v>
      </c>
      <c r="I19" s="6">
        <v>0</v>
      </c>
      <c r="J19" s="6">
        <v>0</v>
      </c>
      <c r="K19" s="7">
        <v>0</v>
      </c>
      <c r="L19" s="8">
        <v>0</v>
      </c>
      <c r="M19" s="6"/>
      <c r="N19" s="7" t="s">
        <v>20</v>
      </c>
    </row>
    <row r="20" spans="1:14" outlineLevel="1" x14ac:dyDescent="0.25">
      <c r="A20" s="3" t="s">
        <v>64</v>
      </c>
      <c r="B20" s="3" t="s">
        <v>65</v>
      </c>
      <c r="C20" s="4">
        <v>0</v>
      </c>
      <c r="D20" s="5">
        <v>0</v>
      </c>
      <c r="E20" s="5">
        <v>0</v>
      </c>
      <c r="F20" s="5">
        <v>0</v>
      </c>
      <c r="G20" s="5">
        <v>19.84</v>
      </c>
      <c r="H20" s="5">
        <v>19.84</v>
      </c>
      <c r="I20" s="6">
        <v>0</v>
      </c>
      <c r="J20" s="6">
        <v>0</v>
      </c>
      <c r="K20" s="7">
        <v>0</v>
      </c>
      <c r="L20" s="8">
        <v>0</v>
      </c>
      <c r="M20" s="6"/>
      <c r="N20" s="7" t="s">
        <v>20</v>
      </c>
    </row>
    <row r="21" spans="1:14" outlineLevel="1" x14ac:dyDescent="0.25">
      <c r="A21" s="3" t="s">
        <v>66</v>
      </c>
      <c r="B21" s="3" t="s">
        <v>67</v>
      </c>
      <c r="C21" s="4">
        <v>0</v>
      </c>
      <c r="D21" s="5">
        <v>0</v>
      </c>
      <c r="E21" s="5">
        <v>0</v>
      </c>
      <c r="F21" s="5">
        <v>0</v>
      </c>
      <c r="G21" s="5">
        <v>9.1199999999999992</v>
      </c>
      <c r="H21" s="5">
        <v>9.1199999999999992</v>
      </c>
      <c r="I21" s="6">
        <v>0</v>
      </c>
      <c r="J21" s="6">
        <v>0</v>
      </c>
      <c r="K21" s="7">
        <v>0</v>
      </c>
      <c r="L21" s="8">
        <v>0</v>
      </c>
      <c r="M21" s="6"/>
      <c r="N21" s="7" t="s">
        <v>20</v>
      </c>
    </row>
    <row r="22" spans="1:14" outlineLevel="1" x14ac:dyDescent="0.25">
      <c r="A22" s="3" t="s">
        <v>68</v>
      </c>
      <c r="B22" s="3" t="s">
        <v>69</v>
      </c>
      <c r="C22" s="4">
        <v>0</v>
      </c>
      <c r="D22" s="5">
        <v>21.31</v>
      </c>
      <c r="E22" s="5">
        <v>21.31</v>
      </c>
      <c r="F22" s="5">
        <v>0</v>
      </c>
      <c r="G22" s="5">
        <v>77.900000000000006</v>
      </c>
      <c r="H22" s="5">
        <v>77.900000000000006</v>
      </c>
      <c r="I22" s="6">
        <v>0</v>
      </c>
      <c r="J22" s="6">
        <v>0</v>
      </c>
      <c r="K22" s="7">
        <v>0</v>
      </c>
      <c r="L22" s="8">
        <v>0</v>
      </c>
      <c r="M22" s="6"/>
      <c r="N22" s="7" t="s">
        <v>20</v>
      </c>
    </row>
    <row r="23" spans="1:14" outlineLevel="1" x14ac:dyDescent="0.25">
      <c r="A23" s="3" t="s">
        <v>121</v>
      </c>
      <c r="B23" s="3" t="s">
        <v>122</v>
      </c>
      <c r="C23" s="4">
        <v>0</v>
      </c>
      <c r="D23" s="5">
        <v>25</v>
      </c>
      <c r="E23" s="5">
        <v>25</v>
      </c>
      <c r="F23" s="5">
        <v>0</v>
      </c>
      <c r="G23" s="5">
        <v>25</v>
      </c>
      <c r="H23" s="5">
        <v>25</v>
      </c>
      <c r="I23" s="6">
        <v>0</v>
      </c>
      <c r="J23" s="6">
        <v>0</v>
      </c>
      <c r="K23" s="7">
        <v>0</v>
      </c>
      <c r="L23" s="8">
        <v>0</v>
      </c>
      <c r="M23" s="6"/>
      <c r="N23" s="7" t="s">
        <v>20</v>
      </c>
    </row>
    <row r="24" spans="1:14" outlineLevel="1" x14ac:dyDescent="0.25">
      <c r="A24" s="3" t="s">
        <v>98</v>
      </c>
      <c r="B24" s="3" t="s">
        <v>99</v>
      </c>
      <c r="C24" s="4">
        <v>0</v>
      </c>
      <c r="D24" s="5">
        <v>24.63</v>
      </c>
      <c r="E24" s="5">
        <v>24.63</v>
      </c>
      <c r="F24" s="5">
        <v>0</v>
      </c>
      <c r="G24" s="5">
        <v>120.2</v>
      </c>
      <c r="H24" s="5">
        <v>120.2</v>
      </c>
      <c r="I24" s="6">
        <v>0</v>
      </c>
      <c r="J24" s="6">
        <v>0</v>
      </c>
      <c r="K24" s="7">
        <v>0</v>
      </c>
      <c r="L24" s="8">
        <v>0</v>
      </c>
      <c r="M24" s="6"/>
      <c r="N24" s="7" t="s">
        <v>20</v>
      </c>
    </row>
    <row r="25" spans="1:14" outlineLevel="1" x14ac:dyDescent="0.25">
      <c r="A25" s="3" t="s">
        <v>123</v>
      </c>
      <c r="B25" s="3" t="s">
        <v>124</v>
      </c>
      <c r="C25" s="4">
        <v>0</v>
      </c>
      <c r="D25" s="5">
        <v>19.68</v>
      </c>
      <c r="E25" s="5">
        <v>19.68</v>
      </c>
      <c r="F25" s="5">
        <v>0</v>
      </c>
      <c r="G25" s="5">
        <v>65.599999999999994</v>
      </c>
      <c r="H25" s="5">
        <v>65.599999999999994</v>
      </c>
      <c r="I25" s="6">
        <v>0</v>
      </c>
      <c r="J25" s="6">
        <v>0</v>
      </c>
      <c r="K25" s="7">
        <v>0</v>
      </c>
      <c r="L25" s="8">
        <v>0</v>
      </c>
      <c r="M25" s="6"/>
      <c r="N25" s="7" t="s">
        <v>20</v>
      </c>
    </row>
    <row r="26" spans="1:14" outlineLevel="1" x14ac:dyDescent="0.25">
      <c r="A26" s="3" t="s">
        <v>70</v>
      </c>
      <c r="B26" s="3" t="s">
        <v>71</v>
      </c>
      <c r="C26" s="4">
        <v>0</v>
      </c>
      <c r="D26" s="5">
        <v>0</v>
      </c>
      <c r="E26" s="5">
        <v>0</v>
      </c>
      <c r="F26" s="5">
        <v>79</v>
      </c>
      <c r="G26" s="5">
        <v>99.65</v>
      </c>
      <c r="H26" s="5">
        <v>20.650000000000006</v>
      </c>
      <c r="I26" s="6">
        <v>0</v>
      </c>
      <c r="J26" s="6">
        <v>0</v>
      </c>
      <c r="K26" s="7">
        <v>0</v>
      </c>
      <c r="L26" s="8">
        <v>79</v>
      </c>
      <c r="M26" s="6"/>
      <c r="N26" s="7" t="s">
        <v>20</v>
      </c>
    </row>
    <row r="27" spans="1:14" outlineLevel="1" x14ac:dyDescent="0.25">
      <c r="A27" s="3" t="s">
        <v>72</v>
      </c>
      <c r="B27" s="3" t="s">
        <v>73</v>
      </c>
      <c r="C27" s="4">
        <v>0</v>
      </c>
      <c r="D27" s="5">
        <v>0</v>
      </c>
      <c r="E27" s="5">
        <v>0</v>
      </c>
      <c r="F27" s="5">
        <v>0</v>
      </c>
      <c r="G27" s="5">
        <v>9.4</v>
      </c>
      <c r="H27" s="5">
        <v>9.4</v>
      </c>
      <c r="I27" s="6">
        <v>0</v>
      </c>
      <c r="J27" s="6">
        <v>0</v>
      </c>
      <c r="K27" s="7">
        <v>0</v>
      </c>
      <c r="L27" s="8">
        <v>0</v>
      </c>
      <c r="M27" s="6"/>
      <c r="N27" s="7" t="s">
        <v>20</v>
      </c>
    </row>
    <row r="28" spans="1:14" outlineLevel="1" x14ac:dyDescent="0.25">
      <c r="A28" s="3" t="s">
        <v>74</v>
      </c>
      <c r="B28" s="3" t="s">
        <v>75</v>
      </c>
      <c r="C28" s="4">
        <v>0</v>
      </c>
      <c r="D28" s="5">
        <v>0</v>
      </c>
      <c r="E28" s="5">
        <v>0</v>
      </c>
      <c r="F28" s="5">
        <v>0</v>
      </c>
      <c r="G28" s="5">
        <v>45.14</v>
      </c>
      <c r="H28" s="5">
        <v>45.14</v>
      </c>
      <c r="I28" s="6">
        <v>0</v>
      </c>
      <c r="J28" s="6">
        <v>0</v>
      </c>
      <c r="K28" s="7">
        <v>0</v>
      </c>
      <c r="L28" s="8">
        <v>0</v>
      </c>
      <c r="M28" s="6"/>
      <c r="N28" s="7" t="s">
        <v>20</v>
      </c>
    </row>
    <row r="29" spans="1:14" outlineLevel="1" x14ac:dyDescent="0.25">
      <c r="A29" s="3" t="s">
        <v>76</v>
      </c>
      <c r="B29" s="3" t="s">
        <v>77</v>
      </c>
      <c r="C29" s="4">
        <v>0</v>
      </c>
      <c r="D29" s="5">
        <v>1.0900000000000001</v>
      </c>
      <c r="E29" s="5">
        <v>1.0900000000000001</v>
      </c>
      <c r="F29" s="5">
        <v>0</v>
      </c>
      <c r="G29" s="5">
        <v>88.63</v>
      </c>
      <c r="H29" s="5">
        <v>88.63</v>
      </c>
      <c r="I29" s="6">
        <v>0</v>
      </c>
      <c r="J29" s="6">
        <v>0</v>
      </c>
      <c r="K29" s="7">
        <v>0</v>
      </c>
      <c r="L29" s="8">
        <v>0</v>
      </c>
      <c r="M29" s="6"/>
      <c r="N29" s="7" t="s">
        <v>20</v>
      </c>
    </row>
    <row r="30" spans="1:14" outlineLevel="1" x14ac:dyDescent="0.25">
      <c r="A30" s="3" t="s">
        <v>100</v>
      </c>
      <c r="B30" s="3" t="s">
        <v>101</v>
      </c>
      <c r="C30" s="4">
        <v>0</v>
      </c>
      <c r="D30" s="5">
        <v>162.97</v>
      </c>
      <c r="E30" s="5">
        <v>162.97</v>
      </c>
      <c r="F30" s="5">
        <v>0</v>
      </c>
      <c r="G30" s="5">
        <v>368.71</v>
      </c>
      <c r="H30" s="5">
        <v>368.71</v>
      </c>
      <c r="I30" s="6">
        <v>0</v>
      </c>
      <c r="J30" s="6">
        <v>0</v>
      </c>
      <c r="K30" s="7">
        <v>0</v>
      </c>
      <c r="L30" s="8">
        <v>0</v>
      </c>
      <c r="M30" s="6"/>
      <c r="N30" s="7" t="s">
        <v>20</v>
      </c>
    </row>
    <row r="31" spans="1:14" outlineLevel="1" x14ac:dyDescent="0.25">
      <c r="A31" s="3" t="s">
        <v>78</v>
      </c>
      <c r="B31" s="3" t="s">
        <v>79</v>
      </c>
      <c r="C31" s="4">
        <v>0</v>
      </c>
      <c r="D31" s="5">
        <v>0</v>
      </c>
      <c r="E31" s="5">
        <v>0</v>
      </c>
      <c r="F31" s="5">
        <v>0</v>
      </c>
      <c r="G31" s="5">
        <v>40.94</v>
      </c>
      <c r="H31" s="5">
        <v>40.94</v>
      </c>
      <c r="I31" s="6">
        <v>0</v>
      </c>
      <c r="J31" s="6">
        <v>0</v>
      </c>
      <c r="K31" s="7">
        <v>0</v>
      </c>
      <c r="L31" s="8">
        <v>0</v>
      </c>
      <c r="M31" s="6"/>
      <c r="N31" s="7" t="s">
        <v>20</v>
      </c>
    </row>
    <row r="32" spans="1:14" outlineLevel="1" x14ac:dyDescent="0.25">
      <c r="A32" s="3" t="s">
        <v>102</v>
      </c>
      <c r="B32" s="3" t="s">
        <v>103</v>
      </c>
      <c r="C32" s="4">
        <v>0</v>
      </c>
      <c r="D32" s="5">
        <v>-57.1</v>
      </c>
      <c r="E32" s="5">
        <v>-57.1</v>
      </c>
      <c r="F32" s="5">
        <v>43</v>
      </c>
      <c r="G32" s="5">
        <v>399.7</v>
      </c>
      <c r="H32" s="5">
        <v>356.7</v>
      </c>
      <c r="I32" s="6">
        <v>0</v>
      </c>
      <c r="J32" s="6">
        <v>0</v>
      </c>
      <c r="K32" s="7">
        <v>0</v>
      </c>
      <c r="L32" s="8">
        <v>43</v>
      </c>
      <c r="M32" s="6"/>
      <c r="N32" s="7" t="s">
        <v>20</v>
      </c>
    </row>
    <row r="33" spans="1:14" outlineLevel="1" x14ac:dyDescent="0.25">
      <c r="A33" s="3" t="s">
        <v>106</v>
      </c>
      <c r="B33" s="3" t="s">
        <v>107</v>
      </c>
      <c r="C33" s="4">
        <v>0</v>
      </c>
      <c r="D33" s="5">
        <v>155.22</v>
      </c>
      <c r="E33" s="5">
        <v>155.22</v>
      </c>
      <c r="F33" s="5">
        <v>0</v>
      </c>
      <c r="G33" s="5">
        <v>377.92</v>
      </c>
      <c r="H33" s="5">
        <v>377.92</v>
      </c>
      <c r="I33" s="6">
        <v>0</v>
      </c>
      <c r="J33" s="6">
        <v>0</v>
      </c>
      <c r="K33" s="7">
        <v>0</v>
      </c>
      <c r="L33" s="8">
        <v>0</v>
      </c>
      <c r="M33" s="6"/>
      <c r="N33" s="7" t="s">
        <v>20</v>
      </c>
    </row>
    <row r="34" spans="1:14" outlineLevel="1" x14ac:dyDescent="0.25">
      <c r="A34" s="3" t="s">
        <v>116</v>
      </c>
      <c r="B34" s="3" t="s">
        <v>117</v>
      </c>
      <c r="C34" s="4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6">
        <v>0</v>
      </c>
      <c r="J34" s="6">
        <v>0</v>
      </c>
      <c r="K34" s="7">
        <v>0</v>
      </c>
      <c r="L34" s="8">
        <v>0</v>
      </c>
      <c r="M34" s="6"/>
      <c r="N34" s="7" t="s">
        <v>20</v>
      </c>
    </row>
    <row r="35" spans="1:14" outlineLevel="1" x14ac:dyDescent="0.25">
      <c r="A35" s="3" t="s">
        <v>86</v>
      </c>
      <c r="B35" s="3" t="s">
        <v>87</v>
      </c>
      <c r="C35" s="4">
        <v>0</v>
      </c>
      <c r="D35" s="5">
        <v>5.5</v>
      </c>
      <c r="E35" s="5">
        <v>5.5</v>
      </c>
      <c r="F35" s="5">
        <v>0</v>
      </c>
      <c r="G35" s="5">
        <v>123</v>
      </c>
      <c r="H35" s="5">
        <v>123</v>
      </c>
      <c r="I35" s="6">
        <v>0</v>
      </c>
      <c r="J35" s="6">
        <v>0</v>
      </c>
      <c r="K35" s="7">
        <v>0</v>
      </c>
      <c r="L35" s="8">
        <v>0</v>
      </c>
      <c r="M35" s="6"/>
      <c r="N35" s="7" t="s">
        <v>20</v>
      </c>
    </row>
  </sheetData>
  <mergeCells count="13">
    <mergeCell ref="L8:L9"/>
    <mergeCell ref="M8:M9"/>
    <mergeCell ref="N8:N9"/>
    <mergeCell ref="A7:B7"/>
    <mergeCell ref="A8:B9"/>
    <mergeCell ref="C8:E8"/>
    <mergeCell ref="F8:H8"/>
    <mergeCell ref="I8:K8"/>
    <mergeCell ref="A2:B2"/>
    <mergeCell ref="A3:B3"/>
    <mergeCell ref="A4:B4"/>
    <mergeCell ref="A5:B5"/>
    <mergeCell ref="A6:B6"/>
  </mergeCell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CDDFE-7D88-42D1-9DEE-DB5FD7F44BDA}">
  <dimension ref="A2:N28"/>
  <sheetViews>
    <sheetView workbookViewId="0">
      <selection activeCell="A11" sqref="A11:B28"/>
    </sheetView>
  </sheetViews>
  <sheetFormatPr defaultRowHeight="13.5" outlineLevelRow="1" x14ac:dyDescent="0.25"/>
  <cols>
    <col min="1" max="1" width="16.85546875" style="1" bestFit="1" customWidth="1"/>
    <col min="2" max="2" width="27.7109375" style="1" bestFit="1" customWidth="1"/>
    <col min="3" max="3" width="7.28515625" style="1" bestFit="1" customWidth="1"/>
    <col min="4" max="4" width="8" style="1" bestFit="1" customWidth="1"/>
    <col min="5" max="5" width="8.7109375" style="1" bestFit="1" customWidth="1"/>
    <col min="6" max="6" width="7.28515625" style="1" bestFit="1" customWidth="1"/>
    <col min="7" max="7" width="8" style="1" bestFit="1" customWidth="1"/>
    <col min="8" max="8" width="8.7109375" style="1" bestFit="1" customWidth="1"/>
    <col min="9" max="11" width="4.42578125" style="1" bestFit="1" customWidth="1"/>
    <col min="12" max="12" width="10.85546875" style="1" bestFit="1" customWidth="1"/>
    <col min="13" max="13" width="5.28515625" style="1" bestFit="1" customWidth="1"/>
    <col min="14" max="14" width="10" style="1" bestFit="1" customWidth="1"/>
    <col min="15" max="16384" width="9.140625" style="1"/>
  </cols>
  <sheetData>
    <row r="2" spans="1:14" x14ac:dyDescent="0.25">
      <c r="A2" s="17" t="s">
        <v>0</v>
      </c>
      <c r="B2" s="17"/>
    </row>
    <row r="3" spans="1:14" x14ac:dyDescent="0.25">
      <c r="A3" s="17" t="s">
        <v>1</v>
      </c>
      <c r="B3" s="17"/>
    </row>
    <row r="4" spans="1:14" x14ac:dyDescent="0.25">
      <c r="A4" s="17" t="s">
        <v>2</v>
      </c>
      <c r="B4" s="17"/>
    </row>
    <row r="5" spans="1:14" x14ac:dyDescent="0.25">
      <c r="A5" s="17" t="s">
        <v>50</v>
      </c>
      <c r="B5" s="17"/>
    </row>
    <row r="6" spans="1:14" x14ac:dyDescent="0.25">
      <c r="A6" s="17" t="s">
        <v>51</v>
      </c>
      <c r="B6" s="17"/>
    </row>
    <row r="7" spans="1:14" x14ac:dyDescent="0.25">
      <c r="A7" s="17" t="s">
        <v>5</v>
      </c>
      <c r="B7" s="17"/>
    </row>
    <row r="8" spans="1:14" ht="25.5" customHeight="1" x14ac:dyDescent="0.25">
      <c r="A8" s="16"/>
      <c r="B8" s="16"/>
      <c r="C8" s="16" t="s">
        <v>6</v>
      </c>
      <c r="D8" s="16"/>
      <c r="E8" s="16"/>
      <c r="F8" s="16" t="s">
        <v>7</v>
      </c>
      <c r="G8" s="16"/>
      <c r="H8" s="16"/>
      <c r="I8" s="16" t="s">
        <v>8</v>
      </c>
      <c r="J8" s="16"/>
      <c r="K8" s="16"/>
      <c r="L8" s="16" t="s">
        <v>9</v>
      </c>
      <c r="M8" s="16" t="s">
        <v>10</v>
      </c>
      <c r="N8" s="16" t="s">
        <v>11</v>
      </c>
    </row>
    <row r="9" spans="1:14" x14ac:dyDescent="0.25">
      <c r="A9" s="16"/>
      <c r="B9" s="16"/>
      <c r="C9" s="2" t="s">
        <v>12</v>
      </c>
      <c r="D9" s="2" t="s">
        <v>13</v>
      </c>
      <c r="E9" s="2" t="s">
        <v>14</v>
      </c>
      <c r="F9" s="2" t="s">
        <v>12</v>
      </c>
      <c r="G9" s="2" t="s">
        <v>13</v>
      </c>
      <c r="H9" s="2" t="s">
        <v>14</v>
      </c>
      <c r="I9" s="2" t="s">
        <v>15</v>
      </c>
      <c r="J9" s="2" t="s">
        <v>16</v>
      </c>
      <c r="K9" s="2" t="s">
        <v>17</v>
      </c>
      <c r="L9" s="16"/>
      <c r="M9" s="16"/>
      <c r="N9" s="16"/>
    </row>
    <row r="10" spans="1:14" x14ac:dyDescent="0.25">
      <c r="A10" s="3" t="s">
        <v>18</v>
      </c>
      <c r="B10" s="3" t="s">
        <v>19</v>
      </c>
      <c r="C10" s="4">
        <v>500</v>
      </c>
      <c r="D10" s="5">
        <v>1266.9100000000001</v>
      </c>
      <c r="E10" s="5">
        <v>766.91000000000008</v>
      </c>
      <c r="F10" s="5">
        <v>6329</v>
      </c>
      <c r="G10" s="5">
        <v>9887.92</v>
      </c>
      <c r="H10" s="5">
        <v>3558.92</v>
      </c>
      <c r="I10" s="6">
        <v>0</v>
      </c>
      <c r="J10" s="6">
        <v>0</v>
      </c>
      <c r="K10" s="7">
        <v>0</v>
      </c>
      <c r="L10" s="8">
        <v>6329</v>
      </c>
      <c r="M10" s="6"/>
      <c r="N10" s="7" t="s">
        <v>20</v>
      </c>
    </row>
    <row r="11" spans="1:14" outlineLevel="1" x14ac:dyDescent="0.25">
      <c r="A11" s="3" t="s">
        <v>52</v>
      </c>
      <c r="B11" s="3" t="s">
        <v>53</v>
      </c>
      <c r="C11" s="4">
        <v>0</v>
      </c>
      <c r="D11" s="5">
        <v>8.6999999999999993</v>
      </c>
      <c r="E11" s="5">
        <v>8.6999999999999993</v>
      </c>
      <c r="F11" s="5">
        <v>0</v>
      </c>
      <c r="G11" s="5">
        <v>456.71</v>
      </c>
      <c r="H11" s="5">
        <v>456.71</v>
      </c>
      <c r="I11" s="6">
        <v>0</v>
      </c>
      <c r="J11" s="6">
        <v>0</v>
      </c>
      <c r="K11" s="7">
        <v>0</v>
      </c>
      <c r="L11" s="8">
        <v>0</v>
      </c>
      <c r="M11" s="6"/>
      <c r="N11" s="7" t="s">
        <v>20</v>
      </c>
    </row>
    <row r="12" spans="1:14" outlineLevel="1" x14ac:dyDescent="0.25">
      <c r="A12" s="3" t="s">
        <v>54</v>
      </c>
      <c r="B12" s="3" t="s">
        <v>55</v>
      </c>
      <c r="C12" s="4">
        <v>0</v>
      </c>
      <c r="D12" s="5">
        <v>14.87</v>
      </c>
      <c r="E12" s="5">
        <v>14.87</v>
      </c>
      <c r="F12" s="5">
        <v>0</v>
      </c>
      <c r="G12" s="5">
        <v>294.77999999999997</v>
      </c>
      <c r="H12" s="5">
        <v>294.77999999999997</v>
      </c>
      <c r="I12" s="6">
        <v>0</v>
      </c>
      <c r="J12" s="6">
        <v>0</v>
      </c>
      <c r="K12" s="7">
        <v>0</v>
      </c>
      <c r="L12" s="8">
        <v>0</v>
      </c>
      <c r="M12" s="6"/>
      <c r="N12" s="7" t="s">
        <v>20</v>
      </c>
    </row>
    <row r="13" spans="1:14" outlineLevel="1" x14ac:dyDescent="0.25">
      <c r="A13" s="3" t="s">
        <v>56</v>
      </c>
      <c r="B13" s="3" t="s">
        <v>57</v>
      </c>
      <c r="C13" s="4">
        <v>500</v>
      </c>
      <c r="D13" s="5">
        <v>644</v>
      </c>
      <c r="E13" s="5">
        <v>144</v>
      </c>
      <c r="F13" s="5">
        <v>6000</v>
      </c>
      <c r="G13" s="5">
        <v>943.07</v>
      </c>
      <c r="H13" s="5">
        <v>-5056.93</v>
      </c>
      <c r="I13" s="6">
        <v>0</v>
      </c>
      <c r="J13" s="6">
        <v>0</v>
      </c>
      <c r="K13" s="7">
        <v>0</v>
      </c>
      <c r="L13" s="8">
        <v>6000</v>
      </c>
      <c r="M13" s="6"/>
      <c r="N13" s="7" t="s">
        <v>20</v>
      </c>
    </row>
    <row r="14" spans="1:14" outlineLevel="1" x14ac:dyDescent="0.25">
      <c r="A14" s="3" t="s">
        <v>58</v>
      </c>
      <c r="B14" s="3" t="s">
        <v>59</v>
      </c>
      <c r="C14" s="4">
        <v>0</v>
      </c>
      <c r="D14" s="5">
        <v>0</v>
      </c>
      <c r="E14" s="5">
        <v>0</v>
      </c>
      <c r="F14" s="5">
        <v>260</v>
      </c>
      <c r="G14" s="5">
        <v>260</v>
      </c>
      <c r="H14" s="5">
        <v>0</v>
      </c>
      <c r="I14" s="6">
        <v>0</v>
      </c>
      <c r="J14" s="6">
        <v>0</v>
      </c>
      <c r="K14" s="7">
        <v>0</v>
      </c>
      <c r="L14" s="8">
        <v>260</v>
      </c>
      <c r="M14" s="6"/>
      <c r="N14" s="7" t="s">
        <v>20</v>
      </c>
    </row>
    <row r="15" spans="1:14" outlineLevel="1" x14ac:dyDescent="0.25">
      <c r="A15" s="3" t="s">
        <v>60</v>
      </c>
      <c r="B15" s="3" t="s">
        <v>61</v>
      </c>
      <c r="C15" s="4">
        <v>0</v>
      </c>
      <c r="D15" s="5">
        <v>187.94</v>
      </c>
      <c r="E15" s="5">
        <v>187.94</v>
      </c>
      <c r="F15" s="5">
        <v>0</v>
      </c>
      <c r="G15" s="5">
        <v>4938.8900000000003</v>
      </c>
      <c r="H15" s="5">
        <v>4938.8900000000003</v>
      </c>
      <c r="I15" s="6">
        <v>0</v>
      </c>
      <c r="J15" s="6">
        <v>0</v>
      </c>
      <c r="K15" s="7">
        <v>0</v>
      </c>
      <c r="L15" s="8">
        <v>0</v>
      </c>
      <c r="M15" s="6"/>
      <c r="N15" s="7" t="s">
        <v>20</v>
      </c>
    </row>
    <row r="16" spans="1:14" outlineLevel="1" x14ac:dyDescent="0.25">
      <c r="A16" s="3" t="s">
        <v>62</v>
      </c>
      <c r="B16" s="3" t="s">
        <v>63</v>
      </c>
      <c r="C16" s="4">
        <v>0</v>
      </c>
      <c r="D16" s="5">
        <v>0</v>
      </c>
      <c r="E16" s="5">
        <v>0</v>
      </c>
      <c r="F16" s="5">
        <v>0</v>
      </c>
      <c r="G16" s="5">
        <v>1915.07</v>
      </c>
      <c r="H16" s="5">
        <v>1915.07</v>
      </c>
      <c r="I16" s="6">
        <v>0</v>
      </c>
      <c r="J16" s="6">
        <v>0</v>
      </c>
      <c r="K16" s="7">
        <v>0</v>
      </c>
      <c r="L16" s="8">
        <v>0</v>
      </c>
      <c r="M16" s="6"/>
      <c r="N16" s="7" t="s">
        <v>20</v>
      </c>
    </row>
    <row r="17" spans="1:14" outlineLevel="1" x14ac:dyDescent="0.25">
      <c r="A17" s="3" t="s">
        <v>64</v>
      </c>
      <c r="B17" s="3" t="s">
        <v>65</v>
      </c>
      <c r="C17" s="4">
        <v>0</v>
      </c>
      <c r="D17" s="5">
        <v>0</v>
      </c>
      <c r="E17" s="5">
        <v>0</v>
      </c>
      <c r="F17" s="5">
        <v>0</v>
      </c>
      <c r="G17" s="5">
        <v>83.58</v>
      </c>
      <c r="H17" s="5">
        <v>83.58</v>
      </c>
      <c r="I17" s="6">
        <v>0</v>
      </c>
      <c r="J17" s="6">
        <v>0</v>
      </c>
      <c r="K17" s="7">
        <v>0</v>
      </c>
      <c r="L17" s="8">
        <v>0</v>
      </c>
      <c r="M17" s="6"/>
      <c r="N17" s="7" t="s">
        <v>20</v>
      </c>
    </row>
    <row r="18" spans="1:14" outlineLevel="1" x14ac:dyDescent="0.25">
      <c r="A18" s="3" t="s">
        <v>66</v>
      </c>
      <c r="B18" s="3" t="s">
        <v>67</v>
      </c>
      <c r="C18" s="4">
        <v>0</v>
      </c>
      <c r="D18" s="5">
        <v>0</v>
      </c>
      <c r="E18" s="5">
        <v>0</v>
      </c>
      <c r="F18" s="5">
        <v>0</v>
      </c>
      <c r="G18" s="5">
        <v>1.1399999999999999</v>
      </c>
      <c r="H18" s="5">
        <v>1.1399999999999999</v>
      </c>
      <c r="I18" s="6">
        <v>0</v>
      </c>
      <c r="J18" s="6">
        <v>0</v>
      </c>
      <c r="K18" s="7">
        <v>0</v>
      </c>
      <c r="L18" s="8">
        <v>0</v>
      </c>
      <c r="M18" s="6"/>
      <c r="N18" s="7" t="s">
        <v>20</v>
      </c>
    </row>
    <row r="19" spans="1:14" outlineLevel="1" x14ac:dyDescent="0.25">
      <c r="A19" s="3" t="s">
        <v>68</v>
      </c>
      <c r="B19" s="3" t="s">
        <v>69</v>
      </c>
      <c r="C19" s="4">
        <v>0</v>
      </c>
      <c r="D19" s="5">
        <v>0</v>
      </c>
      <c r="E19" s="5">
        <v>0</v>
      </c>
      <c r="F19" s="5">
        <v>0</v>
      </c>
      <c r="G19" s="5">
        <v>11.85</v>
      </c>
      <c r="H19" s="5">
        <v>11.85</v>
      </c>
      <c r="I19" s="6">
        <v>0</v>
      </c>
      <c r="J19" s="6">
        <v>0</v>
      </c>
      <c r="K19" s="7">
        <v>0</v>
      </c>
      <c r="L19" s="8">
        <v>0</v>
      </c>
      <c r="M19" s="6"/>
      <c r="N19" s="7" t="s">
        <v>20</v>
      </c>
    </row>
    <row r="20" spans="1:14" outlineLevel="1" x14ac:dyDescent="0.25">
      <c r="A20" s="3" t="s">
        <v>70</v>
      </c>
      <c r="B20" s="3" t="s">
        <v>71</v>
      </c>
      <c r="C20" s="4">
        <v>0</v>
      </c>
      <c r="D20" s="5">
        <v>0</v>
      </c>
      <c r="E20" s="5">
        <v>0</v>
      </c>
      <c r="F20" s="5">
        <v>69</v>
      </c>
      <c r="G20" s="5">
        <v>90.83</v>
      </c>
      <c r="H20" s="5">
        <v>21.83</v>
      </c>
      <c r="I20" s="6">
        <v>0</v>
      </c>
      <c r="J20" s="6">
        <v>0</v>
      </c>
      <c r="K20" s="7">
        <v>0</v>
      </c>
      <c r="L20" s="8">
        <v>69</v>
      </c>
      <c r="M20" s="6"/>
      <c r="N20" s="7" t="s">
        <v>20</v>
      </c>
    </row>
    <row r="21" spans="1:14" outlineLevel="1" x14ac:dyDescent="0.25">
      <c r="A21" s="3" t="s">
        <v>72</v>
      </c>
      <c r="B21" s="3" t="s">
        <v>73</v>
      </c>
      <c r="C21" s="4">
        <v>0</v>
      </c>
      <c r="D21" s="5">
        <v>0</v>
      </c>
      <c r="E21" s="5">
        <v>0</v>
      </c>
      <c r="F21" s="5">
        <v>0</v>
      </c>
      <c r="G21" s="5">
        <v>114.6</v>
      </c>
      <c r="H21" s="5">
        <v>114.6</v>
      </c>
      <c r="I21" s="6">
        <v>0</v>
      </c>
      <c r="J21" s="6">
        <v>0</v>
      </c>
      <c r="K21" s="7">
        <v>0</v>
      </c>
      <c r="L21" s="8">
        <v>0</v>
      </c>
      <c r="M21" s="6"/>
      <c r="N21" s="7" t="s">
        <v>20</v>
      </c>
    </row>
    <row r="22" spans="1:14" outlineLevel="1" x14ac:dyDescent="0.25">
      <c r="A22" s="3" t="s">
        <v>74</v>
      </c>
      <c r="B22" s="3" t="s">
        <v>75</v>
      </c>
      <c r="C22" s="4">
        <v>0</v>
      </c>
      <c r="D22" s="5">
        <v>0</v>
      </c>
      <c r="E22" s="5">
        <v>0</v>
      </c>
      <c r="F22" s="5">
        <v>0</v>
      </c>
      <c r="G22" s="5">
        <v>118.18</v>
      </c>
      <c r="H22" s="5">
        <v>118.18</v>
      </c>
      <c r="I22" s="6">
        <v>0</v>
      </c>
      <c r="J22" s="6">
        <v>0</v>
      </c>
      <c r="K22" s="7">
        <v>0</v>
      </c>
      <c r="L22" s="8">
        <v>0</v>
      </c>
      <c r="M22" s="6"/>
      <c r="N22" s="7" t="s">
        <v>20</v>
      </c>
    </row>
    <row r="23" spans="1:14" outlineLevel="1" x14ac:dyDescent="0.25">
      <c r="A23" s="3" t="s">
        <v>76</v>
      </c>
      <c r="B23" s="3" t="s">
        <v>77</v>
      </c>
      <c r="C23" s="4">
        <v>0</v>
      </c>
      <c r="D23" s="5">
        <v>0</v>
      </c>
      <c r="E23" s="5">
        <v>0</v>
      </c>
      <c r="F23" s="5">
        <v>0</v>
      </c>
      <c r="G23" s="5">
        <v>55.18</v>
      </c>
      <c r="H23" s="5">
        <v>55.18</v>
      </c>
      <c r="I23" s="6">
        <v>0</v>
      </c>
      <c r="J23" s="6">
        <v>0</v>
      </c>
      <c r="K23" s="7">
        <v>0</v>
      </c>
      <c r="L23" s="8">
        <v>0</v>
      </c>
      <c r="M23" s="6"/>
      <c r="N23" s="7" t="s">
        <v>20</v>
      </c>
    </row>
    <row r="24" spans="1:14" outlineLevel="1" x14ac:dyDescent="0.25">
      <c r="A24" s="3" t="s">
        <v>78</v>
      </c>
      <c r="B24" s="3" t="s">
        <v>79</v>
      </c>
      <c r="C24" s="4">
        <v>0</v>
      </c>
      <c r="D24" s="5">
        <v>0</v>
      </c>
      <c r="E24" s="5">
        <v>0</v>
      </c>
      <c r="F24" s="5">
        <v>0</v>
      </c>
      <c r="G24" s="5">
        <v>40.94</v>
      </c>
      <c r="H24" s="5">
        <v>40.94</v>
      </c>
      <c r="I24" s="6">
        <v>0</v>
      </c>
      <c r="J24" s="6">
        <v>0</v>
      </c>
      <c r="K24" s="7">
        <v>0</v>
      </c>
      <c r="L24" s="8">
        <v>0</v>
      </c>
      <c r="M24" s="6"/>
      <c r="N24" s="7" t="s">
        <v>20</v>
      </c>
    </row>
    <row r="25" spans="1:14" outlineLevel="1" x14ac:dyDescent="0.25">
      <c r="A25" s="3" t="s">
        <v>80</v>
      </c>
      <c r="B25" s="3" t="s">
        <v>81</v>
      </c>
      <c r="C25" s="4">
        <v>0</v>
      </c>
      <c r="D25" s="5">
        <v>386</v>
      </c>
      <c r="E25" s="5">
        <v>386</v>
      </c>
      <c r="F25" s="5">
        <v>0</v>
      </c>
      <c r="G25" s="5">
        <v>386</v>
      </c>
      <c r="H25" s="5">
        <v>386</v>
      </c>
      <c r="I25" s="6">
        <v>0</v>
      </c>
      <c r="J25" s="6">
        <v>0</v>
      </c>
      <c r="K25" s="7">
        <v>0</v>
      </c>
      <c r="L25" s="8">
        <v>0</v>
      </c>
      <c r="M25" s="6"/>
      <c r="N25" s="7" t="s">
        <v>20</v>
      </c>
    </row>
    <row r="26" spans="1:14" outlineLevel="1" x14ac:dyDescent="0.25">
      <c r="A26" s="3" t="s">
        <v>82</v>
      </c>
      <c r="B26" s="3" t="s">
        <v>83</v>
      </c>
      <c r="C26" s="4">
        <v>0</v>
      </c>
      <c r="D26" s="5">
        <v>0</v>
      </c>
      <c r="E26" s="5">
        <v>0</v>
      </c>
      <c r="F26" s="5">
        <v>0</v>
      </c>
      <c r="G26" s="5">
        <v>70.5</v>
      </c>
      <c r="H26" s="5">
        <v>70.5</v>
      </c>
      <c r="I26" s="6">
        <v>0</v>
      </c>
      <c r="J26" s="6">
        <v>0</v>
      </c>
      <c r="K26" s="7">
        <v>0</v>
      </c>
      <c r="L26" s="8">
        <v>0</v>
      </c>
      <c r="M26" s="6"/>
      <c r="N26" s="7" t="s">
        <v>20</v>
      </c>
    </row>
    <row r="27" spans="1:14" outlineLevel="1" x14ac:dyDescent="0.25">
      <c r="A27" s="3" t="s">
        <v>84</v>
      </c>
      <c r="B27" s="3" t="s">
        <v>85</v>
      </c>
      <c r="C27" s="4">
        <v>0</v>
      </c>
      <c r="D27" s="5">
        <v>25.4</v>
      </c>
      <c r="E27" s="5">
        <v>25.4</v>
      </c>
      <c r="F27" s="5">
        <v>0</v>
      </c>
      <c r="G27" s="5">
        <v>48.1</v>
      </c>
      <c r="H27" s="5">
        <v>48.1</v>
      </c>
      <c r="I27" s="6">
        <v>0</v>
      </c>
      <c r="J27" s="6">
        <v>0</v>
      </c>
      <c r="K27" s="7">
        <v>0</v>
      </c>
      <c r="L27" s="8">
        <v>0</v>
      </c>
      <c r="M27" s="6"/>
      <c r="N27" s="7" t="s">
        <v>20</v>
      </c>
    </row>
    <row r="28" spans="1:14" outlineLevel="1" x14ac:dyDescent="0.25">
      <c r="A28" s="3" t="s">
        <v>86</v>
      </c>
      <c r="B28" s="3" t="s">
        <v>87</v>
      </c>
      <c r="C28" s="4">
        <v>0</v>
      </c>
      <c r="D28" s="5">
        <v>0</v>
      </c>
      <c r="E28" s="5">
        <v>0</v>
      </c>
      <c r="F28" s="5">
        <v>0</v>
      </c>
      <c r="G28" s="5">
        <v>58.5</v>
      </c>
      <c r="H28" s="5">
        <v>58.5</v>
      </c>
      <c r="I28" s="6">
        <v>0</v>
      </c>
      <c r="J28" s="6">
        <v>0</v>
      </c>
      <c r="K28" s="7">
        <v>0</v>
      </c>
      <c r="L28" s="8">
        <v>0</v>
      </c>
      <c r="M28" s="6"/>
      <c r="N28" s="7" t="s">
        <v>20</v>
      </c>
    </row>
  </sheetData>
  <mergeCells count="13">
    <mergeCell ref="A7:B7"/>
    <mergeCell ref="A2:B2"/>
    <mergeCell ref="A3:B3"/>
    <mergeCell ref="A4:B4"/>
    <mergeCell ref="A5:B5"/>
    <mergeCell ref="A6:B6"/>
    <mergeCell ref="N8:N9"/>
    <mergeCell ref="A8:B9"/>
    <mergeCell ref="C8:E8"/>
    <mergeCell ref="F8:H8"/>
    <mergeCell ref="I8:K8"/>
    <mergeCell ref="L8:L9"/>
    <mergeCell ref="M8:M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9B723-DB4C-47B4-BDCB-B249EF373362}">
  <dimension ref="A2:N26"/>
  <sheetViews>
    <sheetView workbookViewId="0">
      <selection activeCell="L19" sqref="L19"/>
    </sheetView>
  </sheetViews>
  <sheetFormatPr defaultRowHeight="13.5" outlineLevelRow="1" x14ac:dyDescent="0.25"/>
  <cols>
    <col min="1" max="1" width="16.85546875" style="1" bestFit="1" customWidth="1"/>
    <col min="2" max="2" width="28.28515625" style="1" bestFit="1" customWidth="1"/>
    <col min="3" max="3" width="7.28515625" style="1" bestFit="1" customWidth="1"/>
    <col min="4" max="4" width="8" style="1" bestFit="1" customWidth="1"/>
    <col min="5" max="5" width="8.7109375" style="1" bestFit="1" customWidth="1"/>
    <col min="6" max="6" width="7.28515625" style="1" bestFit="1" customWidth="1"/>
    <col min="7" max="7" width="8" style="1" bestFit="1" customWidth="1"/>
    <col min="8" max="8" width="8.7109375" style="1" bestFit="1" customWidth="1"/>
    <col min="9" max="11" width="4.42578125" style="1" bestFit="1" customWidth="1"/>
    <col min="12" max="12" width="10.85546875" style="1" bestFit="1" customWidth="1"/>
    <col min="13" max="13" width="5.28515625" style="1" bestFit="1" customWidth="1"/>
    <col min="14" max="14" width="10" style="1" bestFit="1" customWidth="1"/>
    <col min="15" max="16384" width="9.140625" style="1"/>
  </cols>
  <sheetData>
    <row r="2" spans="1:14" x14ac:dyDescent="0.25">
      <c r="A2" s="17" t="s">
        <v>0</v>
      </c>
      <c r="B2" s="17"/>
    </row>
    <row r="3" spans="1:14" x14ac:dyDescent="0.25">
      <c r="A3" s="17" t="s">
        <v>1</v>
      </c>
      <c r="B3" s="17"/>
    </row>
    <row r="4" spans="1:14" x14ac:dyDescent="0.25">
      <c r="A4" s="17" t="s">
        <v>2</v>
      </c>
      <c r="B4" s="17"/>
    </row>
    <row r="5" spans="1:14" x14ac:dyDescent="0.25">
      <c r="A5" s="17" t="s">
        <v>50</v>
      </c>
      <c r="B5" s="17"/>
    </row>
    <row r="6" spans="1:14" x14ac:dyDescent="0.25">
      <c r="A6" s="17" t="s">
        <v>134</v>
      </c>
      <c r="B6" s="17"/>
    </row>
    <row r="7" spans="1:14" x14ac:dyDescent="0.25">
      <c r="A7" s="17" t="s">
        <v>5</v>
      </c>
      <c r="B7" s="17"/>
    </row>
    <row r="8" spans="1:14" ht="25.5" customHeight="1" x14ac:dyDescent="0.25">
      <c r="A8" s="16"/>
      <c r="B8" s="16"/>
      <c r="C8" s="16" t="s">
        <v>6</v>
      </c>
      <c r="D8" s="16"/>
      <c r="E8" s="16"/>
      <c r="F8" s="16" t="s">
        <v>7</v>
      </c>
      <c r="G8" s="16"/>
      <c r="H8" s="16"/>
      <c r="I8" s="16" t="s">
        <v>8</v>
      </c>
      <c r="J8" s="16"/>
      <c r="K8" s="16"/>
      <c r="L8" s="16" t="s">
        <v>9</v>
      </c>
      <c r="M8" s="16" t="s">
        <v>10</v>
      </c>
      <c r="N8" s="16" t="s">
        <v>11</v>
      </c>
    </row>
    <row r="9" spans="1:14" x14ac:dyDescent="0.25">
      <c r="A9" s="16"/>
      <c r="B9" s="16"/>
      <c r="C9" s="2" t="s">
        <v>12</v>
      </c>
      <c r="D9" s="2" t="s">
        <v>13</v>
      </c>
      <c r="E9" s="2" t="s">
        <v>14</v>
      </c>
      <c r="F9" s="2" t="s">
        <v>12</v>
      </c>
      <c r="G9" s="2" t="s">
        <v>13</v>
      </c>
      <c r="H9" s="2" t="s">
        <v>14</v>
      </c>
      <c r="I9" s="2" t="s">
        <v>15</v>
      </c>
      <c r="J9" s="2" t="s">
        <v>16</v>
      </c>
      <c r="K9" s="2" t="s">
        <v>17</v>
      </c>
      <c r="L9" s="16"/>
      <c r="M9" s="16"/>
      <c r="N9" s="16"/>
    </row>
    <row r="10" spans="1:14" x14ac:dyDescent="0.25">
      <c r="A10" s="3" t="s">
        <v>18</v>
      </c>
      <c r="B10" s="3" t="s">
        <v>19</v>
      </c>
      <c r="C10" s="4">
        <v>500</v>
      </c>
      <c r="D10" s="5">
        <v>3104.38</v>
      </c>
      <c r="E10" s="5">
        <v>2604.38</v>
      </c>
      <c r="F10" s="5">
        <v>6000</v>
      </c>
      <c r="G10" s="5">
        <v>13596.57</v>
      </c>
      <c r="H10" s="5">
        <v>7596.57</v>
      </c>
      <c r="I10" s="6">
        <v>0</v>
      </c>
      <c r="J10" s="6">
        <v>0</v>
      </c>
      <c r="K10" s="7">
        <v>0</v>
      </c>
      <c r="L10" s="8">
        <v>6000</v>
      </c>
      <c r="M10" s="6"/>
      <c r="N10" s="7" t="s">
        <v>20</v>
      </c>
    </row>
    <row r="11" spans="1:14" outlineLevel="1" x14ac:dyDescent="0.25">
      <c r="A11" s="3" t="s">
        <v>52</v>
      </c>
      <c r="B11" s="3" t="s">
        <v>53</v>
      </c>
      <c r="C11" s="4">
        <v>0</v>
      </c>
      <c r="D11" s="5">
        <v>15.78</v>
      </c>
      <c r="E11" s="5">
        <v>15.78</v>
      </c>
      <c r="F11" s="5">
        <v>0</v>
      </c>
      <c r="G11" s="5">
        <v>280.64999999999998</v>
      </c>
      <c r="H11" s="5">
        <v>280.64999999999998</v>
      </c>
      <c r="I11" s="6">
        <v>0</v>
      </c>
      <c r="J11" s="6">
        <v>0</v>
      </c>
      <c r="K11" s="7">
        <v>0</v>
      </c>
      <c r="L11" s="8">
        <v>0</v>
      </c>
      <c r="M11" s="6"/>
      <c r="N11" s="7" t="s">
        <v>20</v>
      </c>
    </row>
    <row r="12" spans="1:14" outlineLevel="1" x14ac:dyDescent="0.25">
      <c r="A12" s="3" t="s">
        <v>54</v>
      </c>
      <c r="B12" s="3" t="s">
        <v>55</v>
      </c>
      <c r="C12" s="4">
        <v>0</v>
      </c>
      <c r="D12" s="5">
        <v>33.119999999999997</v>
      </c>
      <c r="E12" s="5">
        <v>33.119999999999997</v>
      </c>
      <c r="F12" s="5">
        <v>0</v>
      </c>
      <c r="G12" s="5">
        <v>283.85000000000002</v>
      </c>
      <c r="H12" s="5">
        <v>283.85000000000002</v>
      </c>
      <c r="I12" s="6">
        <v>0</v>
      </c>
      <c r="J12" s="6">
        <v>0</v>
      </c>
      <c r="K12" s="7">
        <v>0</v>
      </c>
      <c r="L12" s="8">
        <v>0</v>
      </c>
      <c r="M12" s="6"/>
      <c r="N12" s="7" t="s">
        <v>20</v>
      </c>
    </row>
    <row r="13" spans="1:14" outlineLevel="1" x14ac:dyDescent="0.25">
      <c r="A13" s="3" t="s">
        <v>56</v>
      </c>
      <c r="B13" s="3" t="s">
        <v>57</v>
      </c>
      <c r="C13" s="4">
        <v>500</v>
      </c>
      <c r="D13" s="5">
        <v>0</v>
      </c>
      <c r="E13" s="5">
        <v>-500</v>
      </c>
      <c r="F13" s="5">
        <v>6000</v>
      </c>
      <c r="G13" s="5">
        <v>304.2</v>
      </c>
      <c r="H13" s="5">
        <v>-5695.8</v>
      </c>
      <c r="I13" s="6">
        <v>0</v>
      </c>
      <c r="J13" s="6">
        <v>0</v>
      </c>
      <c r="K13" s="7">
        <v>0</v>
      </c>
      <c r="L13" s="8">
        <v>6000</v>
      </c>
      <c r="M13" s="6"/>
      <c r="N13" s="7" t="s">
        <v>20</v>
      </c>
    </row>
    <row r="14" spans="1:14" outlineLevel="1" x14ac:dyDescent="0.25">
      <c r="A14" s="3" t="s">
        <v>60</v>
      </c>
      <c r="B14" s="3" t="s">
        <v>61</v>
      </c>
      <c r="C14" s="4">
        <v>0</v>
      </c>
      <c r="D14" s="5">
        <v>2959.91</v>
      </c>
      <c r="E14" s="5">
        <v>2959.91</v>
      </c>
      <c r="F14" s="5">
        <v>0</v>
      </c>
      <c r="G14" s="5">
        <v>12210.12</v>
      </c>
      <c r="H14" s="5">
        <v>12210.12</v>
      </c>
      <c r="I14" s="6">
        <v>0</v>
      </c>
      <c r="J14" s="6">
        <v>0</v>
      </c>
      <c r="K14" s="7">
        <v>0</v>
      </c>
      <c r="L14" s="8">
        <v>0</v>
      </c>
      <c r="M14" s="6"/>
      <c r="N14" s="7" t="s">
        <v>20</v>
      </c>
    </row>
    <row r="15" spans="1:14" outlineLevel="1" x14ac:dyDescent="0.25">
      <c r="A15" s="3" t="s">
        <v>64</v>
      </c>
      <c r="B15" s="3" t="s">
        <v>65</v>
      </c>
      <c r="C15" s="4">
        <v>0</v>
      </c>
      <c r="D15" s="5">
        <v>28.98</v>
      </c>
      <c r="E15" s="5">
        <v>28.98</v>
      </c>
      <c r="F15" s="5">
        <v>0</v>
      </c>
      <c r="G15" s="5">
        <v>85.67</v>
      </c>
      <c r="H15" s="5">
        <v>85.67</v>
      </c>
      <c r="I15" s="6">
        <v>0</v>
      </c>
      <c r="J15" s="6">
        <v>0</v>
      </c>
      <c r="K15" s="7">
        <v>0</v>
      </c>
      <c r="L15" s="8">
        <v>0</v>
      </c>
      <c r="M15" s="6"/>
      <c r="N15" s="7" t="s">
        <v>20</v>
      </c>
    </row>
    <row r="16" spans="1:14" outlineLevel="1" x14ac:dyDescent="0.25">
      <c r="A16" s="3" t="s">
        <v>66</v>
      </c>
      <c r="B16" s="3" t="s">
        <v>67</v>
      </c>
      <c r="C16" s="4">
        <v>0</v>
      </c>
      <c r="D16" s="5">
        <v>0</v>
      </c>
      <c r="E16" s="5">
        <v>0</v>
      </c>
      <c r="F16" s="5">
        <v>0</v>
      </c>
      <c r="G16" s="5">
        <v>5.27</v>
      </c>
      <c r="H16" s="5">
        <v>5.27</v>
      </c>
      <c r="I16" s="6">
        <v>0</v>
      </c>
      <c r="J16" s="6">
        <v>0</v>
      </c>
      <c r="K16" s="7">
        <v>0</v>
      </c>
      <c r="L16" s="8">
        <v>0</v>
      </c>
      <c r="M16" s="6"/>
      <c r="N16" s="7" t="s">
        <v>20</v>
      </c>
    </row>
    <row r="17" spans="1:14" outlineLevel="1" x14ac:dyDescent="0.25">
      <c r="A17" s="3" t="s">
        <v>68</v>
      </c>
      <c r="B17" s="3" t="s">
        <v>69</v>
      </c>
      <c r="C17" s="4">
        <v>0</v>
      </c>
      <c r="D17" s="5">
        <v>3.05</v>
      </c>
      <c r="E17" s="5">
        <v>3.05</v>
      </c>
      <c r="F17" s="5">
        <v>0</v>
      </c>
      <c r="G17" s="5">
        <v>13.44</v>
      </c>
      <c r="H17" s="5">
        <v>13.44</v>
      </c>
      <c r="I17" s="6">
        <v>0</v>
      </c>
      <c r="J17" s="6">
        <v>0</v>
      </c>
      <c r="K17" s="7">
        <v>0</v>
      </c>
      <c r="L17" s="8">
        <v>0</v>
      </c>
      <c r="M17" s="6"/>
      <c r="N17" s="7" t="s">
        <v>20</v>
      </c>
    </row>
    <row r="18" spans="1:14" outlineLevel="1" x14ac:dyDescent="0.25">
      <c r="A18" s="3" t="s">
        <v>136</v>
      </c>
      <c r="B18" s="3" t="s">
        <v>137</v>
      </c>
      <c r="C18" s="4">
        <v>0</v>
      </c>
      <c r="D18" s="5">
        <v>0</v>
      </c>
      <c r="E18" s="5">
        <v>0</v>
      </c>
      <c r="F18" s="5">
        <v>0</v>
      </c>
      <c r="G18" s="5">
        <v>1.33</v>
      </c>
      <c r="H18" s="5">
        <v>1.33</v>
      </c>
      <c r="I18" s="6">
        <v>0</v>
      </c>
      <c r="J18" s="6">
        <v>0</v>
      </c>
      <c r="K18" s="7">
        <v>0</v>
      </c>
      <c r="L18" s="8">
        <v>0</v>
      </c>
      <c r="M18" s="6"/>
      <c r="N18" s="7" t="s">
        <v>20</v>
      </c>
    </row>
    <row r="19" spans="1:14" outlineLevel="1" x14ac:dyDescent="0.25">
      <c r="A19" s="3" t="s">
        <v>98</v>
      </c>
      <c r="B19" s="3" t="s">
        <v>99</v>
      </c>
      <c r="C19" s="4">
        <v>0</v>
      </c>
      <c r="D19" s="5">
        <v>0</v>
      </c>
      <c r="E19" s="5">
        <v>0</v>
      </c>
      <c r="F19" s="5">
        <v>0</v>
      </c>
      <c r="G19" s="5">
        <v>138.24</v>
      </c>
      <c r="H19" s="5">
        <v>138.24</v>
      </c>
      <c r="I19" s="6">
        <v>0</v>
      </c>
      <c r="J19" s="6">
        <v>0</v>
      </c>
      <c r="K19" s="7">
        <v>0</v>
      </c>
      <c r="L19" s="8">
        <v>0</v>
      </c>
      <c r="M19" s="6"/>
      <c r="N19" s="7" t="s">
        <v>20</v>
      </c>
    </row>
    <row r="20" spans="1:14" outlineLevel="1" x14ac:dyDescent="0.25">
      <c r="A20" s="3" t="s">
        <v>72</v>
      </c>
      <c r="B20" s="3" t="s">
        <v>73</v>
      </c>
      <c r="C20" s="4">
        <v>0</v>
      </c>
      <c r="D20" s="5">
        <v>18.2</v>
      </c>
      <c r="E20" s="5">
        <v>18.2</v>
      </c>
      <c r="F20" s="5">
        <v>0</v>
      </c>
      <c r="G20" s="5">
        <v>43.8</v>
      </c>
      <c r="H20" s="5">
        <v>43.8</v>
      </c>
      <c r="I20" s="6">
        <v>0</v>
      </c>
      <c r="J20" s="6">
        <v>0</v>
      </c>
      <c r="K20" s="7">
        <v>0</v>
      </c>
      <c r="L20" s="8">
        <v>0</v>
      </c>
      <c r="M20" s="6"/>
      <c r="N20" s="7" t="s">
        <v>20</v>
      </c>
    </row>
    <row r="21" spans="1:14" outlineLevel="1" x14ac:dyDescent="0.25">
      <c r="A21" s="3" t="s">
        <v>74</v>
      </c>
      <c r="B21" s="3" t="s">
        <v>75</v>
      </c>
      <c r="C21" s="4">
        <v>0</v>
      </c>
      <c r="D21" s="5">
        <v>13.67</v>
      </c>
      <c r="E21" s="5">
        <v>13.67</v>
      </c>
      <c r="F21" s="5">
        <v>0</v>
      </c>
      <c r="G21" s="5">
        <v>40.18</v>
      </c>
      <c r="H21" s="5">
        <v>40.18</v>
      </c>
      <c r="I21" s="6">
        <v>0</v>
      </c>
      <c r="J21" s="6">
        <v>0</v>
      </c>
      <c r="K21" s="7">
        <v>0</v>
      </c>
      <c r="L21" s="8">
        <v>0</v>
      </c>
      <c r="M21" s="6"/>
      <c r="N21" s="7" t="s">
        <v>20</v>
      </c>
    </row>
    <row r="22" spans="1:14" outlineLevel="1" x14ac:dyDescent="0.25">
      <c r="A22" s="3" t="s">
        <v>76</v>
      </c>
      <c r="B22" s="3" t="s">
        <v>77</v>
      </c>
      <c r="C22" s="4">
        <v>0</v>
      </c>
      <c r="D22" s="5">
        <v>8.48</v>
      </c>
      <c r="E22" s="5">
        <v>8.48</v>
      </c>
      <c r="F22" s="5">
        <v>0</v>
      </c>
      <c r="G22" s="5">
        <v>43.75</v>
      </c>
      <c r="H22" s="5">
        <v>43.75</v>
      </c>
      <c r="I22" s="6">
        <v>0</v>
      </c>
      <c r="J22" s="6">
        <v>0</v>
      </c>
      <c r="K22" s="7">
        <v>0</v>
      </c>
      <c r="L22" s="8">
        <v>0</v>
      </c>
      <c r="M22" s="6"/>
      <c r="N22" s="7" t="s">
        <v>20</v>
      </c>
    </row>
    <row r="23" spans="1:14" outlineLevel="1" x14ac:dyDescent="0.25">
      <c r="A23" s="3" t="s">
        <v>138</v>
      </c>
      <c r="B23" s="3" t="s">
        <v>139</v>
      </c>
      <c r="C23" s="4">
        <v>0</v>
      </c>
      <c r="D23" s="5">
        <v>0.69</v>
      </c>
      <c r="E23" s="5">
        <v>0.69</v>
      </c>
      <c r="F23" s="5">
        <v>0</v>
      </c>
      <c r="G23" s="5">
        <v>0.69</v>
      </c>
      <c r="H23" s="5">
        <v>0.69</v>
      </c>
      <c r="I23" s="6">
        <v>0</v>
      </c>
      <c r="J23" s="6">
        <v>0</v>
      </c>
      <c r="K23" s="7">
        <v>0</v>
      </c>
      <c r="L23" s="8">
        <v>0</v>
      </c>
      <c r="M23" s="6"/>
      <c r="N23" s="7" t="s">
        <v>20</v>
      </c>
    </row>
    <row r="24" spans="1:14" outlineLevel="1" x14ac:dyDescent="0.25">
      <c r="A24" s="3" t="s">
        <v>106</v>
      </c>
      <c r="B24" s="3" t="s">
        <v>107</v>
      </c>
      <c r="C24" s="4">
        <v>0</v>
      </c>
      <c r="D24" s="5">
        <v>0</v>
      </c>
      <c r="E24" s="5">
        <v>0</v>
      </c>
      <c r="F24" s="5">
        <v>0</v>
      </c>
      <c r="G24" s="5">
        <v>54</v>
      </c>
      <c r="H24" s="5">
        <v>54</v>
      </c>
      <c r="I24" s="6">
        <v>0</v>
      </c>
      <c r="J24" s="6">
        <v>0</v>
      </c>
      <c r="K24" s="7">
        <v>0</v>
      </c>
      <c r="L24" s="8">
        <v>0</v>
      </c>
      <c r="M24" s="6"/>
      <c r="N24" s="7" t="s">
        <v>20</v>
      </c>
    </row>
    <row r="25" spans="1:14" outlineLevel="1" x14ac:dyDescent="0.25">
      <c r="A25" s="3" t="s">
        <v>108</v>
      </c>
      <c r="B25" s="3" t="s">
        <v>109</v>
      </c>
      <c r="C25" s="4">
        <v>0</v>
      </c>
      <c r="D25" s="5">
        <v>0</v>
      </c>
      <c r="E25" s="5">
        <v>0</v>
      </c>
      <c r="F25" s="5">
        <v>0</v>
      </c>
      <c r="G25" s="5">
        <v>23.88</v>
      </c>
      <c r="H25" s="5">
        <v>23.88</v>
      </c>
      <c r="I25" s="6">
        <v>0</v>
      </c>
      <c r="J25" s="6">
        <v>0</v>
      </c>
      <c r="K25" s="7">
        <v>0</v>
      </c>
      <c r="L25" s="8">
        <v>0</v>
      </c>
      <c r="M25" s="6"/>
      <c r="N25" s="7" t="s">
        <v>20</v>
      </c>
    </row>
    <row r="26" spans="1:14" outlineLevel="1" x14ac:dyDescent="0.25">
      <c r="A26" s="3" t="s">
        <v>86</v>
      </c>
      <c r="B26" s="3" t="s">
        <v>87</v>
      </c>
      <c r="C26" s="4">
        <v>0</v>
      </c>
      <c r="D26" s="5">
        <v>22.5</v>
      </c>
      <c r="E26" s="5">
        <v>22.5</v>
      </c>
      <c r="F26" s="5">
        <v>0</v>
      </c>
      <c r="G26" s="5">
        <v>67.5</v>
      </c>
      <c r="H26" s="5">
        <v>67.5</v>
      </c>
      <c r="I26" s="6">
        <v>0</v>
      </c>
      <c r="J26" s="6">
        <v>0</v>
      </c>
      <c r="K26" s="7">
        <v>0</v>
      </c>
      <c r="L26" s="8">
        <v>0</v>
      </c>
      <c r="M26" s="6"/>
      <c r="N26" s="7" t="s">
        <v>20</v>
      </c>
    </row>
  </sheetData>
  <mergeCells count="13">
    <mergeCell ref="N8:N9"/>
    <mergeCell ref="A8:B9"/>
    <mergeCell ref="C8:E8"/>
    <mergeCell ref="F8:H8"/>
    <mergeCell ref="I8:K8"/>
    <mergeCell ref="L8:L9"/>
    <mergeCell ref="M8:M9"/>
    <mergeCell ref="A2:B2"/>
    <mergeCell ref="A3:B3"/>
    <mergeCell ref="A4:B4"/>
    <mergeCell ref="A5:B5"/>
    <mergeCell ref="A6:B6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Summary</vt:lpstr>
      <vt:lpstr>Pay2526</vt:lpstr>
      <vt:lpstr>Pay2425</vt:lpstr>
      <vt:lpstr>Pay2324</vt:lpstr>
      <vt:lpstr>Pay2223</vt:lpstr>
      <vt:lpstr>G&amp;S2526</vt:lpstr>
      <vt:lpstr>G&amp;S2425</vt:lpstr>
      <vt:lpstr>G&amp;S2324</vt:lpstr>
      <vt:lpstr>G&amp;S2223</vt:lpstr>
      <vt:lpstr>Summary!Print_Titles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Magowan, Mark</cp:lastModifiedBy>
  <cp:lastPrinted>2026-09-29T12:42:23Z</cp:lastPrinted>
  <dcterms:created xsi:type="dcterms:W3CDTF">2026-09-29T12:16:06Z</dcterms:created>
  <dcterms:modified xsi:type="dcterms:W3CDTF">2026-09-29T12:49:05Z</dcterms:modified>
</cp:coreProperties>
</file>